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DCC9F46C-CB2F-49E6-8DA2-73CD5A1B2842}" xr6:coauthVersionLast="47" xr6:coauthVersionMax="47" xr10:uidLastSave="{00000000-0000-0000-0000-000000000000}"/>
  <bookViews>
    <workbookView xWindow="-110" yWindow="-110" windowWidth="19420" windowHeight="10420" activeTab="1" xr2:uid="{B4F68AA2-3688-4D7E-A82B-2770948BD1E8}"/>
  </bookViews>
  <sheets>
    <sheet name="Inicio" sheetId="4" r:id="rId1"/>
    <sheet name="Cartera" sheetId="1" r:id="rId2"/>
    <sheet name="Asignación de activos" sheetId="3" r:id="rId3"/>
  </sheets>
  <definedNames>
    <definedName name="Categorías">TableAssetAllocation[Categoría]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 i="1" l="1" a="1"/>
  <c r="F6" i="1" s="1"/>
  <c r="F7" i="1" a="1"/>
  <c r="F7" i="1" s="1"/>
  <c r="F8" i="1" a="1"/>
  <c r="F8" i="1" s="1"/>
  <c r="F9" i="1" a="1"/>
  <c r="F9" i="1" s="1"/>
  <c r="F10" i="1" a="1"/>
  <c r="F10" i="1" s="1"/>
  <c r="F11" i="1" a="1"/>
  <c r="F11" i="1" s="1"/>
  <c r="E6" i="1" a="1"/>
  <c r="E6" i="1" s="1"/>
  <c r="I6" i="1" s="1"/>
  <c r="E7" i="1" a="1"/>
  <c r="E7" i="1" s="1"/>
  <c r="I7" i="1" s="1"/>
  <c r="E8" i="1" a="1"/>
  <c r="E8" i="1" s="1"/>
  <c r="I8" i="1" s="1"/>
  <c r="E9" i="1" a="1"/>
  <c r="E9" i="1" s="1"/>
  <c r="I9" i="1" s="1"/>
  <c r="G23" i="3" s="1"/>
  <c r="E10" i="1" a="1"/>
  <c r="E10" i="1" s="1"/>
  <c r="I10" i="1" s="1"/>
  <c r="E11" i="1" a="1"/>
  <c r="E11" i="1" s="1"/>
  <c r="I11" i="1" s="1"/>
  <c r="F20" i="3"/>
  <c r="F21" i="3"/>
  <c r="F22" i="3"/>
  <c r="F23" i="3"/>
  <c r="F24" i="3"/>
  <c r="F25" i="3"/>
  <c r="G6" i="1"/>
  <c r="G7" i="1"/>
  <c r="G8" i="1"/>
  <c r="G9" i="1"/>
  <c r="G10" i="1"/>
  <c r="G11" i="1"/>
  <c r="H10" i="1" l="1"/>
  <c r="G24" i="3"/>
  <c r="H11" i="1"/>
  <c r="G25" i="3"/>
  <c r="H7" i="1"/>
  <c r="G22" i="3"/>
  <c r="G21" i="3"/>
  <c r="H8" i="1"/>
  <c r="G20" i="3"/>
  <c r="H9" i="1"/>
  <c r="I12" i="1"/>
  <c r="H6" i="1"/>
  <c r="D21" i="3" l="1"/>
  <c r="E21" i="3" s="1"/>
  <c r="D25" i="3"/>
  <c r="E25" i="3" s="1"/>
  <c r="D20" i="3"/>
  <c r="E20" i="3" s="1"/>
  <c r="D24" i="3"/>
  <c r="E24" i="3" s="1"/>
  <c r="D23" i="3"/>
  <c r="E23" i="3" s="1"/>
  <c r="D22" i="3"/>
  <c r="E22"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RICHVALUE" minSupportedVersion="120000" copy="1" pasteAll="1" pasteValues="1" merge="1" splitFirst="1" rowColShift="1" clearFormats="1" clearComments="1" assign="1" coerce="1"/>
    <metadataType name="XLDAPR" minSupportedVersion="120000" copy="1" pasteAll="1" pasteValues="1" merge="1" splitFirst="1" rowColShift="1" clearFormats="1" clearComments="1" assign="1" coerce="1" cellMeta="1"/>
  </metadataTypes>
  <futureMetadata name="XLRICHVALUE" count="10">
    <bk>
      <extLst>
        <ext uri="{3e2802c4-a4d2-4d8b-9148-e3be6c30e623}">
          <xlrd:rvb i="6"/>
        </ext>
      </extLst>
    </bk>
    <bk>
      <extLst>
        <ext uri="{3e2802c4-a4d2-4d8b-9148-e3be6c30e623}">
          <xlrd:rvb i="9"/>
        </ext>
      </extLst>
    </bk>
    <bk>
      <extLst>
        <ext uri="{3e2802c4-a4d2-4d8b-9148-e3be6c30e623}">
          <xlrd:rvb i="12"/>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2"/>
        </ext>
      </extLst>
    </bk>
    <bk>
      <extLst>
        <ext uri="{3e2802c4-a4d2-4d8b-9148-e3be6c30e623}">
          <xlrd:rvb i="25"/>
        </ext>
      </extLst>
    </bk>
  </futureMetadata>
  <futureMetadata name="XLDAPR" count="1">
    <bk>
      <extLst>
        <ext uri="{bdbb8cdc-fa1e-496e-a857-3c3f30c029c3}">
          <xda:dynamicArrayProperties fDynamic="1" fCollapsed="0"/>
        </ext>
      </extLst>
    </bk>
  </futureMetadata>
  <cellMetadata count="1">
    <bk>
      <rc t="2" v="0"/>
    </bk>
  </cell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<sst xmlns="http://schemas.openxmlformats.org/spreadsheetml/2006/main" count="40" uniqueCount="28">
  <si>
    <t>SEGUIMIENTO DE LA INVERSIÓN</t>
  </si>
  <si>
    <t xml:space="preserve">La plantilla Seguimiento de la inversión le permitirá realizar un seguimiento de sus inversiones y la asignación de activos. El tipo de datos Cotizaciones de Excel mantendrá su cartera al día con los precios actuales y los detalles de sus activos. Hay dos hojas de cálculo, Cartera y Asignación de activos, que se describen a continuación. Nota: El tipo de datos Cotizaciones de Excel es una función de Office 365 disponible solo con suscripción. </t>
  </si>
  <si>
    <t>Cartera</t>
  </si>
  <si>
    <t>Agregue sus inversiones; escriba símbolos bursátiles, nombres de empresas o nombres de fondos en los ejemplos, o añada más ejemplos en filas adicionales. Seleccione una categoría de activo y escriba el número de acciones.</t>
  </si>
  <si>
    <r>
      <t xml:space="preserve">Haga clic en cualquiera de las cotizaciones para actualizar los datos. En la pestaña </t>
    </r>
    <r>
      <rPr>
        <b/>
        <sz val="11"/>
        <color theme="0"/>
        <rFont val="Arial"/>
        <family val="2"/>
        <scheme val="minor"/>
      </rPr>
      <t>Datos</t>
    </r>
    <r>
      <rPr>
        <sz val="11"/>
        <color theme="0"/>
        <rFont val="Arial"/>
        <family val="2"/>
        <scheme val="minor"/>
      </rPr>
      <t xml:space="preserve">, en el grupo </t>
    </r>
    <r>
      <rPr>
        <b/>
        <sz val="11"/>
        <color theme="0"/>
        <rFont val="Arial"/>
        <family val="2"/>
        <scheme val="minor"/>
      </rPr>
      <t>Consultas y conexiones</t>
    </r>
    <r>
      <rPr>
        <sz val="11"/>
        <color theme="0"/>
        <rFont val="Arial"/>
        <family val="2"/>
        <scheme val="minor"/>
      </rPr>
      <t xml:space="preserve">, haga clic en </t>
    </r>
    <r>
      <rPr>
        <b/>
        <sz val="11"/>
        <color theme="0"/>
        <rFont val="Arial"/>
        <family val="2"/>
        <scheme val="minor"/>
      </rPr>
      <t>Actualizar todo</t>
    </r>
    <r>
      <rPr>
        <sz val="11"/>
        <color theme="0"/>
        <rFont val="Arial"/>
        <family val="2"/>
        <scheme val="minor"/>
      </rPr>
      <t xml:space="preserve"> o presione </t>
    </r>
    <r>
      <rPr>
        <b/>
        <sz val="11"/>
        <color theme="0"/>
        <rFont val="Arial"/>
        <family val="2"/>
        <scheme val="minor"/>
      </rPr>
      <t>Ctrl+Alt+F5</t>
    </r>
    <r>
      <rPr>
        <sz val="11"/>
        <color theme="0"/>
        <rFont val="Arial"/>
        <family val="2"/>
        <scheme val="minor"/>
      </rPr>
      <t>.</t>
    </r>
  </si>
  <si>
    <t>Asignación de activos</t>
  </si>
  <si>
    <r>
      <t xml:space="preserve">Cambie </t>
    </r>
    <r>
      <rPr>
        <b/>
        <sz val="11"/>
        <color theme="0"/>
        <rFont val="Arial"/>
        <family val="2"/>
        <scheme val="minor"/>
      </rPr>
      <t>Categorías</t>
    </r>
    <r>
      <rPr>
        <sz val="11"/>
        <color theme="0"/>
        <rFont val="Arial"/>
        <family val="2"/>
        <scheme val="minor"/>
      </rPr>
      <t xml:space="preserve"> y </t>
    </r>
    <r>
      <rPr>
        <b/>
        <sz val="11"/>
        <color theme="0"/>
        <rFont val="Arial"/>
        <family val="2"/>
        <scheme val="minor"/>
      </rPr>
      <t>Mi objetivo</t>
    </r>
    <r>
      <rPr>
        <sz val="11"/>
        <color theme="0"/>
        <rFont val="Arial"/>
        <family val="2"/>
        <scheme val="minor"/>
      </rPr>
      <t xml:space="preserve"> para personalizar los objetivos de su cartera.</t>
    </r>
  </si>
  <si>
    <r>
      <t xml:space="preserve">Cuando una categoría de activo supere el </t>
    </r>
    <r>
      <rPr>
        <b/>
        <sz val="11"/>
        <color theme="0"/>
        <rFont val="Arial"/>
        <family val="2"/>
        <scheme val="minor"/>
      </rPr>
      <t>Umbral</t>
    </r>
    <r>
      <rPr>
        <sz val="11"/>
        <color theme="0"/>
        <rFont val="Arial"/>
        <family val="2"/>
        <scheme val="minor"/>
      </rPr>
      <t>, las cantidades se resaltarán en amarillo.</t>
    </r>
  </si>
  <si>
    <r>
      <t xml:space="preserve">Haga clic en el botón </t>
    </r>
    <r>
      <rPr>
        <b/>
        <sz val="11"/>
        <color theme="0"/>
        <rFont val="Arial"/>
        <family val="2"/>
        <scheme val="minor"/>
      </rPr>
      <t>Agregar columna</t>
    </r>
    <r>
      <rPr>
        <sz val="11"/>
        <color theme="0"/>
        <rFont val="Arial"/>
        <family val="2"/>
        <scheme val="minor"/>
      </rPr>
      <t xml:space="preserve"> para agregar columnas adicionales como Símbolo bursátil o Canje.
</t>
    </r>
  </si>
  <si>
    <t>Empresa</t>
  </si>
  <si>
    <t>Total</t>
  </si>
  <si>
    <t>Categoría</t>
  </si>
  <si>
    <t>Acciones de Estados Unidos</t>
  </si>
  <si>
    <t>Bonos</t>
  </si>
  <si>
    <t>Acciones internacionales</t>
  </si>
  <si>
    <t>Efectivo</t>
  </si>
  <si>
    <t>Inmuebles</t>
  </si>
  <si>
    <t>Productos</t>
  </si>
  <si>
    <t>Acciones</t>
  </si>
  <si>
    <t>Precio</t>
  </si>
  <si>
    <t>Cambio</t>
  </si>
  <si>
    <t>Cambio (%)</t>
  </si>
  <si>
    <t>Cartera %</t>
  </si>
  <si>
    <t>Valor</t>
  </si>
  <si>
    <t>Mi objetivo</t>
  </si>
  <si>
    <t>Real</t>
  </si>
  <si>
    <t>Diferencia</t>
  </si>
  <si>
    <t>Umbral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</si>
</sst>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quot;$&quot;* #,##0.00_);_(&quot;$&quot;* \(#,##0.00\);_(&quot;$&quot;* &quot;-&quot;??_);_(@_)"/>
    <numFmt numFmtId="165" formatCode="_(* #,##0.00_);_(* \(#,##0.00\);_(* &quot;-&quot;??_);_(@_)"/>
    <numFmt numFmtId="166" formatCode="0.0%"/>
    <numFmt numFmtId="167" formatCode="_(* #,##0_);_(* \(#,##0\);_(* &quot;-&quot;??_);_(@_)"/>
    <numFmt numFmtId="168" formatCode="_-* #,##0.00\ [$€-C0A]_-;\-* #,##0.00\ [$€-C0A]_-;_-* &quot;-&quot;??\ [$€-C0A]_-;_-@_-"/>
  </numFmts>
  <fonts count="20">
    <font>
      <sz val="11"/>
      <color theme="1"/>
      <name val="Arial"/>
      <family val="2"/>
      <scheme val="minor"/>
    </font>
    <font>
      <sz val="11"/>
      <color theme="1"/>
      <name val="Arial"/>
      <family val="2"/>
      <scheme val="minor"/>
    </font>
    <font>
      <sz val="18"/>
      <color theme="3"/>
      <name val="Arial"/>
      <family val="2"/>
      <scheme val="major"/>
    </font>
    <font>
      <b/>
      <sz val="15"/>
      <color theme="3"/>
      <name val="Arial"/>
      <family val="2"/>
      <scheme val="minor"/>
    </font>
    <font>
      <b/>
      <sz val="30"/>
      <color theme="4"/>
      <name val="Arial"/>
      <family val="2"/>
      <scheme val="major"/>
    </font>
    <font>
      <b/>
      <sz val="11"/>
      <color theme="4" tint="-0.24994659260841701"/>
      <name val="Arial"/>
      <family val="2"/>
      <scheme val="minor"/>
    </font>
    <font>
      <sz val="11"/>
      <color theme="3"/>
      <name val="Arial"/>
      <family val="2"/>
      <scheme val="minor"/>
    </font>
    <font>
      <sz val="11"/>
      <color theme="0"/>
      <name val="Arial"/>
      <family val="2"/>
      <scheme val="minor"/>
    </font>
    <font>
      <b/>
      <sz val="11"/>
      <color theme="0"/>
      <name val="Arial"/>
      <family val="2"/>
      <scheme val="minor"/>
    </font>
    <font>
      <sz val="36"/>
      <color theme="6"/>
      <name val="Arial"/>
      <family val="2"/>
      <scheme val="minor"/>
    </font>
    <font>
      <sz val="11"/>
      <color theme="4" tint="-0.499984740745262"/>
      <name val="Arial"/>
      <family val="2"/>
      <scheme val="minor"/>
    </font>
    <font>
      <sz val="36"/>
      <color theme="6"/>
      <name val="Arial"/>
      <family val="2"/>
      <scheme val="major"/>
    </font>
    <font>
      <sz val="11"/>
      <color theme="1"/>
      <name val="Arial"/>
      <family val="2"/>
      <scheme val="major"/>
    </font>
    <font>
      <b/>
      <sz val="16"/>
      <color theme="0"/>
      <name val="Arial"/>
      <family val="2"/>
      <scheme val="major"/>
    </font>
    <font>
      <sz val="12"/>
      <color theme="0"/>
      <name val="Arial"/>
      <family val="2"/>
      <scheme val="major"/>
    </font>
    <font>
      <b/>
      <sz val="12"/>
      <color theme="0"/>
      <name val="Arial"/>
      <family val="2"/>
      <scheme val="major"/>
    </font>
    <font>
      <sz val="11"/>
      <color theme="5" tint="-0.499984740745262"/>
      <name val="Arial"/>
      <family val="2"/>
      <scheme val="minor"/>
    </font>
    <font>
      <b/>
      <sz val="14"/>
      <color theme="0"/>
      <name val="Arial"/>
      <family val="2"/>
      <scheme val="minor"/>
    </font>
    <font>
      <b/>
      <sz val="14"/>
      <color theme="6"/>
      <name val="Arial"/>
      <family val="2"/>
      <scheme val="minor"/>
    </font>
    <font>
      <sz val="6"/>
      <name val="Arial"/>
      <family val="3"/>
      <charset val="128"/>
      <scheme val="minor"/>
    </font>
  </fonts>
  <fills count="8">
    <fill>
      <patternFill patternType="none"/>
    </fill>
    <fill>
      <patternFill patternType="gray125"/>
    </fill>
    <fill>
      <patternFill patternType="solid">
        <fgColor theme="6" tint="0.59999389629810485"/>
        <bgColor indexed="65"/>
      </patternFill>
    </fill>
    <fill>
      <patternFill patternType="solid">
        <fgColor theme="2"/>
        <bgColor indexed="64"/>
      </patternFill>
    </fill>
    <fill>
      <patternFill patternType="solid">
        <fgColor theme="2"/>
        <bgColor theme="2" tint="0.79995117038483843"/>
      </patternFill>
    </fill>
    <fill>
      <patternFill patternType="solid">
        <fgColor theme="1"/>
        <bgColor indexed="64"/>
      </patternFill>
    </fill>
    <fill>
      <patternFill patternType="solid">
        <fgColor theme="4" tint="0.79998168889431442"/>
        <bgColor indexed="64"/>
      </patternFill>
    </fill>
    <fill>
      <patternFill patternType="solid">
        <fgColor theme="9" tint="-0.24994659260841701"/>
        <bgColor indexed="64"/>
      </patternFill>
    </fill>
  </fills>
  <borders count="10">
    <border>
      <left/>
      <right/>
      <top/>
      <bottom/>
      <diagonal/>
    </border>
    <border>
      <left/>
      <right/>
      <top/>
      <bottom style="thick">
        <color theme="4"/>
      </bottom>
      <diagonal/>
    </border>
    <border>
      <left/>
      <right/>
      <top/>
      <bottom style="thick">
        <color theme="3"/>
      </bottom>
      <diagonal/>
    </border>
    <border>
      <left/>
      <right style="thin">
        <color theme="9" tint="-0.499984740745262"/>
      </right>
      <top/>
      <bottom/>
      <diagonal/>
    </border>
    <border>
      <left style="thin">
        <color theme="9" tint="-0.499984740745262"/>
      </left>
      <right style="thin">
        <color theme="9" tint="-0.499984740745262"/>
      </right>
      <top/>
      <bottom/>
      <diagonal/>
    </border>
    <border>
      <left style="thin">
        <color theme="9" tint="-0.499984740745262"/>
      </left>
      <right/>
      <top/>
      <bottom/>
      <diagonal/>
    </border>
    <border>
      <left/>
      <right style="thin">
        <color theme="9" tint="-0.499984740745262"/>
      </right>
      <top/>
      <bottom style="thick">
        <color theme="9" tint="-0.24994659260841701"/>
      </bottom>
      <diagonal/>
    </border>
    <border>
      <left style="thin">
        <color theme="9" tint="-0.499984740745262"/>
      </left>
      <right style="thin">
        <color theme="9" tint="-0.499984740745262"/>
      </right>
      <top/>
      <bottom style="thick">
        <color theme="9" tint="-0.24994659260841701"/>
      </bottom>
      <diagonal/>
    </border>
    <border>
      <left style="thin">
        <color theme="9" tint="-0.499984740745262"/>
      </left>
      <right/>
      <top/>
      <bottom style="thick">
        <color theme="9" tint="-0.24994659260841701"/>
      </bottom>
      <diagonal/>
    </border>
    <border>
      <left/>
      <right/>
      <top/>
      <bottom style="thin">
        <color theme="9" tint="-0.24994659260841701"/>
      </bottom>
      <diagonal/>
    </border>
  </borders>
  <cellStyleXfs count="12">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1" fillId="2" borderId="0" applyNumberFormat="0" applyBorder="0" applyAlignment="0" applyProtection="0"/>
    <xf numFmtId="168" fontId="1" fillId="0" borderId="0" applyFont="0" applyFill="0" applyBorder="0" applyAlignment="0" applyProtection="0"/>
    <xf numFmtId="165" fontId="1" fillId="0" borderId="0" applyFont="0" applyFill="0" applyBorder="0" applyAlignment="0" applyProtection="0"/>
    <xf numFmtId="0" fontId="4" fillId="3" borderId="2" applyNumberFormat="0" applyAlignment="0" applyProtection="0"/>
    <xf numFmtId="0" fontId="5" fillId="4" borderId="2" applyNumberFormat="0" applyFill="0" applyAlignment="0" applyProtection="0">
      <alignment vertical="center"/>
    </xf>
    <xf numFmtId="0" fontId="6" fillId="4" borderId="0">
      <alignment horizontal="left" vertical="center" wrapText="1" indent="1"/>
    </xf>
    <xf numFmtId="14" fontId="6" fillId="4" borderId="0" applyFont="0" applyFill="0" applyBorder="0">
      <alignment horizontal="right" vertical="center" indent="3"/>
    </xf>
    <xf numFmtId="164" fontId="6" fillId="0" borderId="0" applyFont="0" applyFill="0" applyBorder="0" applyProtection="0">
      <alignment horizontal="right" vertical="center" indent="2"/>
    </xf>
  </cellStyleXfs>
  <cellXfs count="58">
    <xf numFmtId="0" fontId="0" fillId="0" borderId="0" xfId="0"/>
    <xf numFmtId="167" fontId="0" fillId="0" borderId="0" xfId="6" applyNumberFormat="1" applyFont="1"/>
    <xf numFmtId="0" fontId="7" fillId="5" borderId="0" xfId="0" applyFont="1" applyFill="1"/>
    <xf numFmtId="167" fontId="0" fillId="5" borderId="0" xfId="6" applyNumberFormat="1" applyFont="1" applyFill="1"/>
    <xf numFmtId="0" fontId="0" fillId="5" borderId="0" xfId="0" applyFill="1"/>
    <xf numFmtId="0" fontId="9" fillId="5" borderId="9" xfId="2" applyFont="1" applyFill="1" applyBorder="1" applyAlignment="1">
      <alignment horizontal="left" indent="12"/>
    </xf>
    <xf numFmtId="0" fontId="9" fillId="5" borderId="9" xfId="0" applyFont="1" applyFill="1" applyBorder="1" applyAlignment="1">
      <alignment horizontal="left" indent="12"/>
    </xf>
    <xf numFmtId="0" fontId="0" fillId="5" borderId="9" xfId="0" applyFill="1" applyBorder="1" applyAlignment="1">
      <alignment horizontal="left" indent="12"/>
    </xf>
    <xf numFmtId="0" fontId="7" fillId="5" borderId="0" xfId="0" applyFont="1" applyFill="1" applyAlignment="1">
      <alignment horizontal="left"/>
    </xf>
    <xf numFmtId="0" fontId="7" fillId="5" borderId="0" xfId="0" applyFont="1" applyFill="1" applyAlignment="1">
      <alignment horizontal="left" vertical="center" indent="1"/>
    </xf>
    <xf numFmtId="49" fontId="7" fillId="5" borderId="3" xfId="4" applyNumberFormat="1" applyFont="1" applyFill="1" applyBorder="1" applyAlignment="1">
      <alignment horizontal="left" vertical="center" indent="1"/>
    </xf>
    <xf numFmtId="9" fontId="7" fillId="5" borderId="4" xfId="4" applyNumberFormat="1" applyFont="1" applyFill="1" applyBorder="1" applyAlignment="1">
      <alignment horizontal="center" vertical="center"/>
    </xf>
    <xf numFmtId="9" fontId="10" fillId="6" borderId="4" xfId="1" applyFont="1" applyFill="1" applyBorder="1" applyAlignment="1">
      <alignment horizontal="center" vertical="center"/>
    </xf>
    <xf numFmtId="166" fontId="10" fillId="6" borderId="4" xfId="1" applyNumberFormat="1" applyFont="1" applyFill="1" applyBorder="1" applyAlignment="1">
      <alignment horizontal="center" vertical="center"/>
    </xf>
    <xf numFmtId="168" fontId="7" fillId="5" borderId="5" xfId="5" applyFont="1" applyFill="1" applyBorder="1" applyAlignment="1">
      <alignment horizontal="left" vertical="center" indent="1"/>
    </xf>
    <xf numFmtId="9" fontId="7" fillId="5" borderId="4" xfId="1" applyFont="1" applyFill="1" applyBorder="1" applyAlignment="1">
      <alignment horizontal="center" vertical="center"/>
    </xf>
    <xf numFmtId="166" fontId="7" fillId="5" borderId="4" xfId="1" applyNumberFormat="1" applyFont="1" applyFill="1" applyBorder="1" applyAlignment="1">
      <alignment horizontal="center" vertical="center"/>
    </xf>
    <xf numFmtId="0" fontId="13" fillId="5" borderId="0" xfId="3" applyFont="1" applyFill="1" applyBorder="1" applyAlignment="1">
      <alignment horizontal="left"/>
    </xf>
    <xf numFmtId="0" fontId="14" fillId="7" borderId="0" xfId="0" applyFont="1" applyFill="1" applyAlignment="1">
      <alignment horizontal="left" vertical="center" indent="1"/>
    </xf>
    <xf numFmtId="0" fontId="14" fillId="7" borderId="0" xfId="0" applyFont="1" applyFill="1" applyAlignment="1">
      <alignment horizontal="center" vertical="center"/>
    </xf>
    <xf numFmtId="0" fontId="14" fillId="7" borderId="0" xfId="0" applyFont="1" applyFill="1" applyAlignment="1">
      <alignment horizontal="right" vertical="center" indent="1"/>
    </xf>
    <xf numFmtId="0" fontId="16" fillId="5" borderId="0" xfId="0" applyFont="1" applyFill="1"/>
    <xf numFmtId="0" fontId="16" fillId="5" borderId="9" xfId="0" applyFont="1" applyFill="1" applyBorder="1"/>
    <xf numFmtId="167" fontId="7" fillId="5" borderId="0" xfId="6" applyNumberFormat="1" applyFont="1" applyFill="1"/>
    <xf numFmtId="167" fontId="7" fillId="5" borderId="0" xfId="6" applyNumberFormat="1" applyFont="1" applyFill="1" applyBorder="1"/>
    <xf numFmtId="0" fontId="7" fillId="5" borderId="3" xfId="4" applyFont="1" applyFill="1" applyBorder="1" applyAlignment="1">
      <alignment horizontal="left" vertical="center" indent="1"/>
    </xf>
    <xf numFmtId="0" fontId="7" fillId="5" borderId="4" xfId="4" applyFont="1" applyFill="1" applyBorder="1" applyAlignment="1">
      <alignment horizontal="left" vertical="center" indent="1"/>
    </xf>
    <xf numFmtId="167" fontId="7" fillId="5" borderId="4" xfId="6" applyNumberFormat="1" applyFont="1" applyFill="1" applyBorder="1" applyAlignment="1">
      <alignment horizontal="center" vertical="center"/>
    </xf>
    <xf numFmtId="10" fontId="7" fillId="5" borderId="4" xfId="0" applyNumberFormat="1" applyFont="1" applyFill="1" applyBorder="1" applyAlignment="1">
      <alignment horizontal="center" vertical="center"/>
    </xf>
    <xf numFmtId="0" fontId="17" fillId="5" borderId="6" xfId="0" applyFont="1" applyFill="1" applyBorder="1" applyAlignment="1">
      <alignment horizontal="left" vertical="center" indent="1"/>
    </xf>
    <xf numFmtId="0" fontId="17" fillId="5" borderId="7" xfId="0" applyFont="1" applyFill="1" applyBorder="1" applyAlignment="1">
      <alignment horizontal="left" vertical="center" indent="1"/>
    </xf>
    <xf numFmtId="167" fontId="17" fillId="5" borderId="7" xfId="6" applyNumberFormat="1" applyFont="1" applyFill="1" applyBorder="1" applyAlignment="1">
      <alignment horizontal="center" vertical="center"/>
    </xf>
    <xf numFmtId="0" fontId="17" fillId="5" borderId="7" xfId="0" applyFont="1" applyFill="1" applyBorder="1" applyAlignment="1">
      <alignment horizontal="center" vertical="center"/>
    </xf>
    <xf numFmtId="9" fontId="17" fillId="5" borderId="7" xfId="0" applyNumberFormat="1" applyFont="1" applyFill="1" applyBorder="1" applyAlignment="1">
      <alignment horizontal="center" vertical="center"/>
    </xf>
    <xf numFmtId="0" fontId="13" fillId="5" borderId="0" xfId="3" applyFont="1" applyFill="1" applyBorder="1" applyAlignment="1">
      <alignment horizontal="left" indent="1"/>
    </xf>
    <xf numFmtId="0" fontId="15" fillId="7" borderId="0" xfId="0" applyFont="1" applyFill="1" applyAlignment="1">
      <alignment horizontal="left" vertical="center" indent="1"/>
    </xf>
    <xf numFmtId="167" fontId="15" fillId="7" borderId="0" xfId="6" applyNumberFormat="1" applyFont="1" applyFill="1" applyBorder="1" applyAlignment="1">
      <alignment horizontal="left" vertical="center" indent="1"/>
    </xf>
    <xf numFmtId="0" fontId="15" fillId="7" borderId="0" xfId="0" applyFont="1" applyFill="1" applyAlignment="1">
      <alignment horizontal="center" vertical="center"/>
    </xf>
    <xf numFmtId="0" fontId="15" fillId="7" borderId="0" xfId="0" applyFont="1" applyFill="1" applyAlignment="1">
      <alignment horizontal="right" vertical="center" indent="1"/>
    </xf>
    <xf numFmtId="0" fontId="0" fillId="5" borderId="0" xfId="0" applyFill="1" applyAlignment="1">
      <alignment horizontal="left" indent="1"/>
    </xf>
    <xf numFmtId="0" fontId="7" fillId="5" borderId="0" xfId="0" applyFont="1" applyFill="1" applyAlignment="1">
      <alignment horizontal="left" wrapText="1" indent="3"/>
    </xf>
    <xf numFmtId="0" fontId="7" fillId="5" borderId="0" xfId="0" applyFont="1" applyFill="1" applyAlignment="1">
      <alignment horizontal="left" wrapText="1" indent="4"/>
    </xf>
    <xf numFmtId="0" fontId="0" fillId="5" borderId="0" xfId="0" applyFill="1" applyAlignment="1">
      <alignment horizontal="left" wrapText="1" indent="4"/>
    </xf>
    <xf numFmtId="0" fontId="7" fillId="5" borderId="0" xfId="0" applyFont="1" applyFill="1" applyAlignment="1">
      <alignment horizontal="left" vertical="center" wrapText="1" indent="3"/>
    </xf>
    <xf numFmtId="0" fontId="0" fillId="0" borderId="0" xfId="0" applyAlignment="1">
      <alignment horizontal="left" indent="1"/>
    </xf>
    <xf numFmtId="168" fontId="7" fillId="5" borderId="4" xfId="0" applyNumberFormat="1" applyFont="1" applyFill="1" applyBorder="1" applyAlignment="1">
      <alignment horizontal="center" vertical="center"/>
    </xf>
    <xf numFmtId="168" fontId="7" fillId="5" borderId="5" xfId="0" applyNumberFormat="1" applyFont="1" applyFill="1" applyBorder="1" applyAlignment="1">
      <alignment horizontal="center" vertical="center"/>
    </xf>
    <xf numFmtId="168" fontId="18" fillId="5" borderId="8" xfId="0" applyNumberFormat="1" applyFont="1" applyFill="1" applyBorder="1" applyAlignment="1">
      <alignment horizontal="center" vertical="center"/>
    </xf>
    <xf numFmtId="0" fontId="7" fillId="5" borderId="0" xfId="0" applyFont="1" applyFill="1" applyAlignment="1">
      <alignment horizontal="left" wrapText="1" indent="3"/>
    </xf>
    <xf numFmtId="0" fontId="0" fillId="0" borderId="0" xfId="0" applyAlignment="1">
      <alignment horizontal="left" wrapText="1" indent="3"/>
    </xf>
    <xf numFmtId="0" fontId="7" fillId="5" borderId="0" xfId="0" applyFont="1" applyFill="1" applyAlignment="1">
      <alignment horizontal="left" vertical="center" wrapText="1" indent="13"/>
    </xf>
    <xf numFmtId="0" fontId="0" fillId="0" borderId="0" xfId="0" applyAlignment="1">
      <alignment horizontal="left" vertical="center" wrapText="1" indent="13"/>
    </xf>
    <xf numFmtId="0" fontId="7" fillId="5" borderId="0" xfId="0" applyFont="1" applyFill="1" applyAlignment="1">
      <alignment horizontal="left" wrapText="1"/>
    </xf>
    <xf numFmtId="0" fontId="0" fillId="0" borderId="0" xfId="0" applyAlignment="1">
      <alignment horizontal="left"/>
    </xf>
    <xf numFmtId="0" fontId="11" fillId="5" borderId="0" xfId="2" applyFont="1" applyFill="1" applyAlignment="1">
      <alignment horizontal="left" indent="12"/>
    </xf>
    <xf numFmtId="0" fontId="11" fillId="5" borderId="0" xfId="2" applyFont="1" applyFill="1" applyAlignment="1">
      <alignment horizontal="left"/>
    </xf>
    <xf numFmtId="0" fontId="11" fillId="0" borderId="0" xfId="0" applyFont="1" applyAlignment="1">
      <alignment horizontal="left"/>
    </xf>
    <xf numFmtId="0" fontId="12" fillId="0" borderId="0" xfId="0" applyFont="1" applyAlignment="1">
      <alignment horizontal="left"/>
    </xf>
  </cellXfs>
  <cellStyles count="12">
    <cellStyle name="40% - Accent3" xfId="4" builtinId="39"/>
    <cellStyle name="Comma" xfId="6" builtinId="3"/>
    <cellStyle name="Currency" xfId="5" builtinId="4" customBuiltin="1"/>
    <cellStyle name="Fecha" xfId="10" xr:uid="{0087450C-651A-4705-B55A-90DB56251BDC}"/>
    <cellStyle name="Heading 1" xfId="3" builtinId="16"/>
    <cellStyle name="Hipervínculo 2" xfId="8" xr:uid="{4CFD1722-A0F2-4BEC-BA51-008B6A192B4E}"/>
    <cellStyle name="Moneda 2" xfId="11" xr:uid="{EB7F6D60-D6CC-4134-83ED-E79846265091}"/>
    <cellStyle name="Normal" xfId="0" builtinId="0"/>
    <cellStyle name="Normal 2" xfId="9" xr:uid="{8A9A80A4-516A-4797-ADCD-A12722BD64B4}"/>
    <cellStyle name="Percent" xfId="1" builtinId="5"/>
    <cellStyle name="Title" xfId="2" builtinId="15"/>
    <cellStyle name="Título 2" xfId="7" xr:uid="{77D0364C-9A71-4FCD-AD52-5F9AA1F5CCB2}"/>
  </cellStyles>
  <dxfs count="38">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1"/>
        <color theme="0"/>
        <name val="Arial"/>
        <family val="2"/>
        <scheme val="minor"/>
      </font>
      <numFmt numFmtId="168" formatCode="_-* #,##0.00\ [$€-C0A]_-;\-* #,##0.00\ [$€-C0A]_-;_-* &quot;-&quot;??\ [$€-C0A]_-;_-@_-"/>
      <fill>
        <patternFill patternType="solid">
          <fgColor indexed="64"/>
          <bgColor theme="1"/>
        </patternFill>
      </fill>
      <alignment horizontal="left" vertical="center" textRotation="0" wrapText="0" indent="1" justifyLastLine="0" shrinkToFit="0" readingOrder="0"/>
      <border diagonalUp="0" diagonalDown="0" outline="0">
        <left style="thin">
          <color theme="9" tint="-0.499984740745262"/>
        </left>
        <right/>
        <top/>
        <bottom/>
      </border>
    </dxf>
    <dxf>
      <font>
        <b val="0"/>
        <i val="0"/>
        <strike val="0"/>
        <condense val="0"/>
        <extend val="0"/>
        <outline val="0"/>
        <shadow val="0"/>
        <u val="none"/>
        <vertAlign val="baseline"/>
        <sz val="11"/>
        <color theme="0"/>
        <name val="Arial"/>
        <family val="2"/>
        <scheme val="minor"/>
      </font>
      <numFmt numFmtId="164" formatCode="_(&quot;$&quot;* #,##0.00_);_(&quot;$&quot;* \(#,##0.00\);_(&quot;$&quot;* &quot;-&quot;??_);_(@_)"/>
      <fill>
        <patternFill>
          <fgColor indexed="64"/>
          <bgColor theme="1"/>
        </patternFill>
      </fill>
      <alignment horizontal="left" vertical="center" textRotation="0" wrapText="0" indent="1" justifyLastLine="0" shrinkToFit="0" readingOrder="0"/>
      <border diagonalUp="0" diagonalDown="0" outline="0">
        <left style="thin">
          <color theme="9" tint="-0.499984740745262"/>
        </left>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3" formatCode="0%"/>
      <fill>
        <patternFill>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numFmt numFmtId="166" formatCode="0.0%"/>
      <fill>
        <patternFill>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strike val="0"/>
        <outline val="0"/>
        <shadow val="0"/>
        <u val="none"/>
        <vertAlign val="baseline"/>
        <sz val="11"/>
        <color theme="0"/>
        <name val="Arial"/>
        <family val="2"/>
        <scheme val="minor"/>
      </font>
      <numFmt numFmtId="13" formatCode="0%"/>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border>
    </dxf>
    <dxf>
      <font>
        <strike val="0"/>
        <outline val="0"/>
        <shadow val="0"/>
        <u val="none"/>
        <vertAlign val="baseline"/>
        <sz val="11"/>
        <color theme="0"/>
        <name val="Arial"/>
        <family val="2"/>
        <scheme val="minor"/>
      </font>
      <numFmt numFmtId="30" formatCode="@"/>
      <fill>
        <patternFill patternType="solid">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fgColor indexed="64"/>
          <bgColor theme="1"/>
        </patternFill>
      </fill>
      <alignment horizontal="left" vertical="center" textRotation="0" wrapText="0" indent="1" justifyLastLine="0" shrinkToFit="0" readingOrder="0"/>
    </dxf>
    <dxf>
      <font>
        <b val="0"/>
        <i val="0"/>
        <strike val="0"/>
        <outline val="0"/>
        <shadow val="0"/>
        <u val="none"/>
        <vertAlign val="baseline"/>
        <sz val="12"/>
        <color theme="0"/>
        <name val="Arial"/>
        <family val="2"/>
        <scheme val="major"/>
      </font>
      <fill>
        <patternFill patternType="solid">
          <fgColor indexed="64"/>
          <bgColor theme="9" tint="-0.24994659260841701"/>
        </patternFill>
      </fill>
      <alignment horizontal="left" vertical="center" textRotation="0" wrapText="0" indent="1" justifyLastLine="0" shrinkToFit="0" readingOrder="0"/>
    </dxf>
    <dxf>
      <font>
        <b/>
        <i val="0"/>
        <strike val="0"/>
        <condense val="0"/>
        <extend val="0"/>
        <outline val="0"/>
        <shadow val="0"/>
        <u val="none"/>
        <vertAlign val="baseline"/>
        <sz val="14"/>
        <color theme="6"/>
        <name val="Arial"/>
        <family val="2"/>
        <scheme val="minor"/>
      </font>
      <numFmt numFmtId="168" formatCode="_-* #,##0.00\ [$€-C0A]_-;\-* #,##0.00\ [$€-C0A]_-;_-* &quot;-&quot;??\ [$€-C0A]_-;_-@_-"/>
      <fill>
        <patternFill patternType="solid">
          <fgColor indexed="64"/>
          <bgColor theme="1"/>
        </patternFill>
      </fill>
      <alignment horizontal="center" vertical="center" textRotation="0" wrapText="0" indent="0" justifyLastLine="0" shrinkToFit="0" readingOrder="0"/>
      <border diagonalUp="0" diagonalDown="0">
        <left style="thin">
          <color theme="9" tint="-0.499984740745262"/>
        </left>
        <right/>
        <top/>
        <bottom style="thick">
          <color theme="9" tint="-0.24994659260841701"/>
        </bottom>
      </border>
    </dxf>
    <dxf>
      <font>
        <b val="0"/>
        <i val="0"/>
        <strike val="0"/>
        <condense val="0"/>
        <extend val="0"/>
        <outline val="0"/>
        <shadow val="0"/>
        <u val="none"/>
        <vertAlign val="baseline"/>
        <sz val="11"/>
        <color theme="0"/>
        <name val="Arial"/>
        <family val="2"/>
        <scheme val="minor"/>
      </font>
      <numFmt numFmtId="168" formatCode="_-* #,##0.00\ [$€-C0A]_-;\-* #,##0.00\ [$€-C0A]_-;_-* &quot;-&quot;??\ [$€-C0A]_-;_-@_-"/>
      <fill>
        <patternFill patternType="none">
          <fgColor indexed="64"/>
          <bgColor theme="1"/>
        </patternFill>
      </fill>
      <alignment horizontal="center" vertical="center" textRotation="0" wrapText="0" indent="0" justifyLastLine="0" shrinkToFit="0" readingOrder="0"/>
      <border diagonalUp="0" diagonalDown="0">
        <left style="thin">
          <color theme="9" tint="-0.499984740745262"/>
        </left>
        <right/>
        <top/>
        <bottom/>
      </border>
    </dxf>
    <dxf>
      <font>
        <b/>
        <i val="0"/>
        <strike val="0"/>
        <condense val="0"/>
        <extend val="0"/>
        <outline val="0"/>
        <shadow val="0"/>
        <u val="none"/>
        <vertAlign val="baseline"/>
        <sz val="14"/>
        <color theme="0"/>
        <name val="Arial"/>
        <family val="2"/>
        <scheme val="minor"/>
      </font>
      <numFmt numFmtId="13" formatCode="0%"/>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numFmt numFmtId="13" formatCode="0%"/>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numFmt numFmtId="14" formatCode="0.00%"/>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numFmt numFmtId="168" formatCode="_-* #,##0.00\ [$€-C0A]_-;\-* #,##0.00\ [$€-C0A]_-;_-* &quot;-&quot;??\ [$€-C0A]_-;_-@_-"/>
      <fill>
        <patternFill patternType="none">
          <fgColor indexed="64"/>
          <bgColor theme="1"/>
        </patternFill>
      </fill>
      <alignment horizontal="center" vertical="center" textRotation="0" wrapText="0" indent="0" justifyLastLine="0" shrinkToFit="0" readingOrder="0"/>
      <border diagonalUp="0" diagonalDown="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numFmt numFmtId="168" formatCode="_-* #,##0.00\ [$€-C0A]_-;\-* #,##0.00\ [$€-C0A]_-;_-* &quot;-&quot;??\ [$€-C0A]_-;_-@_-"/>
      <fill>
        <patternFill patternType="none">
          <fgColor indexed="64"/>
          <bgColor theme="1"/>
        </patternFill>
      </fill>
      <alignment horizontal="center" vertical="center" textRotation="0" wrapText="0" indent="0" justifyLastLine="0" shrinkToFit="0" readingOrder="0"/>
      <border diagonalUp="0" diagonalDown="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numFmt numFmtId="167" formatCode="_(* #,##0_);_(* \(#,##0\);_(* &quot;-&quot;??_);_(@_)"/>
      <fill>
        <patternFill patternType="solid">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numFmt numFmtId="167" formatCode="_(* #,##0_);_(* \(#,##0\);_(* &quot;-&quot;??_);_(@_)"/>
      <fill>
        <patternFill patternType="none">
          <fgColor indexed="64"/>
          <bgColor theme="1"/>
        </patternFill>
      </fill>
      <alignment horizontal="center" vertical="center" textRotation="0" wrapText="0" indent="0" justifyLastLine="0" shrinkToFit="0" readingOrder="0"/>
      <border diagonalUp="0" diagonalDown="0" outline="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i val="0"/>
        <strike val="0"/>
        <condense val="0"/>
        <extend val="0"/>
        <outline val="0"/>
        <shadow val="0"/>
        <u val="none"/>
        <vertAlign val="baseline"/>
        <sz val="14"/>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style="thick">
          <color theme="9" tint="-0.24994659260841701"/>
        </bottom>
      </border>
    </dxf>
    <dxf>
      <font>
        <b val="0"/>
        <i val="0"/>
        <strike val="0"/>
        <condense val="0"/>
        <extend val="0"/>
        <outline val="0"/>
        <shadow val="0"/>
        <u val="none"/>
        <vertAlign val="baseline"/>
        <sz val="11"/>
        <color theme="0"/>
        <name val="Arial"/>
        <family val="2"/>
        <scheme val="minor"/>
      </font>
      <fill>
        <patternFill patternType="solid">
          <fgColor indexed="64"/>
          <bgColor theme="1"/>
        </patternFill>
      </fill>
      <alignment horizontal="left" vertical="center" textRotation="0" wrapText="0" indent="1" justifyLastLine="0" shrinkToFit="0" readingOrder="0"/>
      <border diagonalUp="0" diagonalDown="0" outline="0">
        <left/>
        <right style="thin">
          <color theme="9" tint="-0.499984740745262"/>
        </right>
        <top/>
        <bottom/>
      </border>
    </dxf>
    <dxf>
      <font>
        <b/>
        <i val="0"/>
        <strike val="0"/>
        <outline val="0"/>
        <shadow val="0"/>
        <u val="none"/>
        <vertAlign val="baseline"/>
        <sz val="14"/>
        <color theme="0"/>
        <name val="Arial"/>
        <family val="2"/>
        <scheme val="minor"/>
      </font>
      <fill>
        <patternFill patternType="none">
          <fgColor indexed="64"/>
          <bgColor theme="1"/>
        </patternFill>
      </fill>
      <alignment horizontal="left" vertical="center" textRotation="0" wrapText="0" indent="1" justifyLastLine="0" shrinkToFit="0" readingOrder="0"/>
      <border diagonalUp="0" diagonalDown="0" outline="0">
        <left style="thin">
          <color theme="9" tint="-0.499984740745262"/>
        </left>
        <right style="thin">
          <color theme="9" tint="-0.499984740745262"/>
        </right>
        <top/>
        <bottom/>
      </border>
    </dxf>
    <dxf>
      <font>
        <b val="0"/>
        <i val="0"/>
        <strike val="0"/>
        <condense val="0"/>
        <extend val="0"/>
        <outline val="0"/>
        <shadow val="0"/>
        <u val="none"/>
        <vertAlign val="baseline"/>
        <sz val="11"/>
        <color theme="0"/>
        <name val="Arial"/>
        <family val="2"/>
        <scheme val="minor"/>
      </font>
      <fill>
        <patternFill patternType="none">
          <fgColor indexed="64"/>
          <bgColor theme="1"/>
        </patternFill>
      </fill>
      <alignment horizontal="left" vertical="center" textRotation="0" wrapText="0" indent="1" justifyLastLine="0" shrinkToFit="0" readingOrder="0"/>
    </dxf>
    <dxf>
      <font>
        <b/>
        <i val="0"/>
        <strike val="0"/>
        <condense val="0"/>
        <extend val="0"/>
        <outline val="0"/>
        <shadow val="0"/>
        <u val="none"/>
        <vertAlign val="baseline"/>
        <sz val="12"/>
        <color theme="0"/>
        <name val="Arial"/>
        <family val="2"/>
        <scheme val="major"/>
      </font>
      <fill>
        <patternFill patternType="solid">
          <fgColor indexed="64"/>
          <bgColor theme="9" tint="-0.24994659260841701"/>
        </patternFill>
      </fill>
      <alignment horizontal="left" vertical="center" textRotation="0" wrapText="0" indent="1" justifyLastLine="0" shrinkToFit="0" readingOrder="0"/>
    </dxf>
    <dxf>
      <font>
        <b/>
        <i val="0"/>
        <color theme="0"/>
      </font>
      <fill>
        <patternFill>
          <bgColor theme="5"/>
        </patternFill>
      </fill>
      <border diagonalUp="0" diagonalDown="0">
        <left/>
        <right/>
        <top/>
        <bottom/>
        <vertical/>
        <horizontal/>
      </border>
    </dxf>
    <dxf>
      <font>
        <b val="0"/>
        <i val="0"/>
        <color theme="0"/>
      </font>
      <fill>
        <patternFill patternType="solid">
          <bgColor theme="1"/>
        </patternFill>
      </fill>
      <border diagonalUp="0" diagonalDown="0">
        <left/>
        <right/>
        <top/>
        <bottom/>
        <vertical/>
        <horizontal/>
      </border>
    </dxf>
  </dxfs>
  <tableStyles count="1" defaultTableStyle="TableStyleMedium2" defaultPivotStyle="PivotStyleLight16">
    <tableStyle name="Tabla de seguimiento de la inversión" pivot="0" count="2" xr9:uid="{00000000-0011-0000-FFFF-FFFF00000000}">
      <tableStyleElement type="wholeTable" dxfId="37"/>
      <tableStyleElement type="headerRow" dxfId="3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dSupportingPropertyBag" Target="richData/rdsupportingpropertybag.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SupportingPropertyBagStructure" Target="richData/rdsupportingpropertybagstructure.xml"/><Relationship Id="rId5" Type="http://schemas.openxmlformats.org/officeDocument/2006/relationships/styles" Target="styles.xml"/><Relationship Id="rId15" Type="http://schemas.openxmlformats.org/officeDocument/2006/relationships/customXml" Target="../customXml/item1.xml"/><Relationship Id="rId10" Type="http://schemas.microsoft.com/office/2017/06/relationships/richStyles" Target="richData/richStyles.xml"/><Relationship Id="rId4" Type="http://schemas.openxmlformats.org/officeDocument/2006/relationships/theme" Target="theme/theme1.xml"/><Relationship Id="rId9" Type="http://schemas.microsoft.com/office/2017/06/relationships/rdRichValueStructure" Target="richData/rdrichvaluestructure.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bar"/>
        <c:grouping val="clustered"/>
        <c:varyColors val="0"/>
        <c:ser>
          <c:idx val="1"/>
          <c:order val="0"/>
          <c:tx>
            <c:strRef>
              <c:f>'Asignación de activos'!$D$19</c:f>
              <c:strCache>
                <c:ptCount val="1"/>
                <c:pt idx="0">
                  <c:v>Real</c:v>
                </c:pt>
              </c:strCache>
            </c:strRef>
          </c:tx>
          <c:spPr>
            <a:solidFill>
              <a:schemeClr val="accent1">
                <a:shade val="76000"/>
              </a:schemeClr>
            </a:solidFill>
            <a:ln>
              <a:noFill/>
            </a:ln>
            <a:effectLst/>
          </c:spPr>
          <c:invertIfNegative val="0"/>
          <c:cat>
            <c:strRef>
              <c:f>'Asignación de activos'!$B$19:$B$25</c:f>
              <c:strCache>
                <c:ptCount val="7"/>
                <c:pt idx="0">
                  <c:v>Categoría</c:v>
                </c:pt>
                <c:pt idx="1">
                  <c:v>Acciones de Estados Unidos</c:v>
                </c:pt>
                <c:pt idx="2">
                  <c:v>Acciones internacionales</c:v>
                </c:pt>
                <c:pt idx="3">
                  <c:v>Bonos</c:v>
                </c:pt>
                <c:pt idx="4">
                  <c:v>Efectivo</c:v>
                </c:pt>
                <c:pt idx="5">
                  <c:v>Inmuebles</c:v>
                </c:pt>
                <c:pt idx="6">
                  <c:v>Productos</c:v>
                </c:pt>
              </c:strCache>
            </c:strRef>
          </c:cat>
          <c:val>
            <c:numRef>
              <c:f>'Asignación de activos'!$D$19:$D$25</c:f>
              <c:numCache>
                <c:formatCode>0%</c:formatCode>
                <c:ptCount val="7"/>
                <c:pt idx="0" formatCode="General">
                  <c:v>0</c:v>
                </c:pt>
                <c:pt idx="1">
                  <c:v>0</c:v>
                </c:pt>
                <c:pt idx="2">
                  <c:v>0</c:v>
                </c:pt>
                <c:pt idx="3">
                  <c:v>0</c:v>
                </c:pt>
                <c:pt idx="4">
                  <c:v>0</c:v>
                </c:pt>
                <c:pt idx="5">
                  <c:v>0</c:v>
                </c:pt>
                <c:pt idx="6">
                  <c:v>0</c:v>
                </c:pt>
              </c:numCache>
            </c:numRef>
          </c:val>
          <c:extLst>
            <c:ext xmlns:c16="http://schemas.microsoft.com/office/drawing/2014/chart" uri="{C3380CC4-5D6E-409C-BE32-E72D297353CC}">
              <c16:uniqueId val="{00000001-9233-49AA-B617-E90F1098E8F6}"/>
            </c:ext>
          </c:extLst>
        </c:ser>
        <c:ser>
          <c:idx val="0"/>
          <c:order val="1"/>
          <c:tx>
            <c:strRef>
              <c:f>'Asignación de activos'!$C$19</c:f>
              <c:strCache>
                <c:ptCount val="1"/>
                <c:pt idx="0">
                  <c:v>Mi objetivo</c:v>
                </c:pt>
              </c:strCache>
            </c:strRef>
          </c:tx>
          <c:spPr>
            <a:solidFill>
              <a:schemeClr val="accent3"/>
            </a:solidFill>
            <a:ln>
              <a:noFill/>
            </a:ln>
            <a:effectLst/>
          </c:spPr>
          <c:invertIfNegative val="0"/>
          <c:cat>
            <c:strRef>
              <c:f>'Asignación de activos'!$B$19:$B$25</c:f>
              <c:strCache>
                <c:ptCount val="7"/>
                <c:pt idx="0">
                  <c:v>Categoría</c:v>
                </c:pt>
                <c:pt idx="1">
                  <c:v>Acciones de Estados Unidos</c:v>
                </c:pt>
                <c:pt idx="2">
                  <c:v>Acciones internacionales</c:v>
                </c:pt>
                <c:pt idx="3">
                  <c:v>Bonos</c:v>
                </c:pt>
                <c:pt idx="4">
                  <c:v>Efectivo</c:v>
                </c:pt>
                <c:pt idx="5">
                  <c:v>Inmuebles</c:v>
                </c:pt>
                <c:pt idx="6">
                  <c:v>Productos</c:v>
                </c:pt>
              </c:strCache>
            </c:strRef>
          </c:cat>
          <c:val>
            <c:numRef>
              <c:f>'Asignación de activos'!$C$19:$C$25</c:f>
              <c:numCache>
                <c:formatCode>0%</c:formatCode>
                <c:ptCount val="7"/>
                <c:pt idx="0" formatCode="General">
                  <c:v>0</c:v>
                </c:pt>
                <c:pt idx="1">
                  <c:v>0.55000000000000004</c:v>
                </c:pt>
                <c:pt idx="2">
                  <c:v>0.2</c:v>
                </c:pt>
                <c:pt idx="3">
                  <c:v>0.1</c:v>
                </c:pt>
                <c:pt idx="4">
                  <c:v>0.05</c:v>
                </c:pt>
                <c:pt idx="5">
                  <c:v>0.05</c:v>
                </c:pt>
                <c:pt idx="6">
                  <c:v>0.05</c:v>
                </c:pt>
              </c:numCache>
            </c:numRef>
          </c:val>
          <c:extLst>
            <c:ext xmlns:c16="http://schemas.microsoft.com/office/drawing/2014/chart" uri="{C3380CC4-5D6E-409C-BE32-E72D297353CC}">
              <c16:uniqueId val="{00000000-9233-49AA-B617-E90F1098E8F6}"/>
            </c:ext>
          </c:extLst>
        </c:ser>
        <c:dLbls>
          <c:showLegendKey val="0"/>
          <c:showVal val="0"/>
          <c:showCatName val="0"/>
          <c:showSerName val="0"/>
          <c:showPercent val="0"/>
          <c:showBubbleSize val="0"/>
        </c:dLbls>
        <c:gapWidth val="182"/>
        <c:axId val="800952512"/>
        <c:axId val="800952184"/>
      </c:barChart>
      <c:catAx>
        <c:axId val="800952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AR"/>
          </a:p>
        </c:txPr>
        <c:crossAx val="800952184"/>
        <c:crosses val="autoZero"/>
        <c:auto val="1"/>
        <c:lblAlgn val="ctr"/>
        <c:lblOffset val="100"/>
        <c:noMultiLvlLbl val="0"/>
      </c:catAx>
      <c:valAx>
        <c:axId val="800952184"/>
        <c:scaling>
          <c:orientation val="minMax"/>
        </c:scaling>
        <c:delete val="0"/>
        <c:axPos val="b"/>
        <c:majorGridlines>
          <c:spPr>
            <a:ln w="9525" cap="flat" cmpd="sng" algn="ctr">
              <a:solidFill>
                <a:schemeClr val="accent6">
                  <a:lumMod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AR"/>
          </a:p>
        </c:txPr>
        <c:crossAx val="800952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AR"/>
        </a:p>
      </c:txPr>
    </c:legend>
    <c:plotVisOnly val="1"/>
    <c:dispBlanksAs val="gap"/>
    <c:showDLblsOverMax val="0"/>
  </c:chart>
  <c:spPr>
    <a:noFill/>
    <a:ln w="9525" cap="flat" cmpd="sng" algn="ctr">
      <a:noFill/>
      <a:round/>
    </a:ln>
    <a:effectLst/>
  </c:spPr>
  <c:txPr>
    <a:bodyPr/>
    <a:lstStyle/>
    <a:p>
      <a:pPr>
        <a:defRPr>
          <a:latin typeface="+mn-lt"/>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1</xdr:col>
      <xdr:colOff>367954</xdr:colOff>
      <xdr:row>28</xdr:row>
      <xdr:rowOff>97135</xdr:rowOff>
    </xdr:from>
    <xdr:to>
      <xdr:col>1</xdr:col>
      <xdr:colOff>2724150</xdr:colOff>
      <xdr:row>29</xdr:row>
      <xdr:rowOff>168959</xdr:rowOff>
    </xdr:to>
    <xdr:sp macro="" textlink="">
      <xdr:nvSpPr>
        <xdr:cNvPr id="53" name="Llave de apertura 52">
          <a:extLst>
            <a:ext uri="{FF2B5EF4-FFF2-40B4-BE49-F238E27FC236}">
              <a16:creationId xmlns:a16="http://schemas.microsoft.com/office/drawing/2014/main" id="{BA2351B2-ED06-4254-B0A1-1F6162E54B44}"/>
            </a:ext>
            <a:ext uri="{C183D7F6-B498-43B3-948B-1728B52AA6E4}">
              <adec:decorative xmlns:adec="http://schemas.microsoft.com/office/drawing/2017/decorative" val="1"/>
            </a:ext>
          </a:extLst>
        </xdr:cNvPr>
        <xdr:cNvSpPr/>
      </xdr:nvSpPr>
      <xdr:spPr>
        <a:xfrm rot="5400000">
          <a:off x="1629202" y="8570437"/>
          <a:ext cx="252799" cy="2356196"/>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rtl="0"/>
          <a:endParaRPr lang="en-US" sz="1100">
            <a:solidFill>
              <a:srgbClr val="FF0000"/>
            </a:solidFill>
            <a:latin typeface="+mn-lt"/>
          </a:endParaRPr>
        </a:p>
      </xdr:txBody>
    </xdr:sp>
    <xdr:clientData/>
  </xdr:twoCellAnchor>
  <xdr:twoCellAnchor editAs="absolute">
    <xdr:from>
      <xdr:col>1</xdr:col>
      <xdr:colOff>2868306</xdr:colOff>
      <xdr:row>28</xdr:row>
      <xdr:rowOff>97136</xdr:rowOff>
    </xdr:from>
    <xdr:to>
      <xdr:col>4</xdr:col>
      <xdr:colOff>584916</xdr:colOff>
      <xdr:row>29</xdr:row>
      <xdr:rowOff>168960</xdr:rowOff>
    </xdr:to>
    <xdr:sp macro="" textlink="">
      <xdr:nvSpPr>
        <xdr:cNvPr id="56" name="Llave de apertura 55">
          <a:extLst>
            <a:ext uri="{FF2B5EF4-FFF2-40B4-BE49-F238E27FC236}">
              <a16:creationId xmlns:a16="http://schemas.microsoft.com/office/drawing/2014/main" id="{6F891AF9-B4AE-4456-B4DB-E5CAD9962FD4}"/>
            </a:ext>
            <a:ext uri="{C183D7F6-B498-43B3-948B-1728B52AA6E4}">
              <adec:decorative xmlns:adec="http://schemas.microsoft.com/office/drawing/2017/decorative" val="1"/>
            </a:ext>
          </a:extLst>
        </xdr:cNvPr>
        <xdr:cNvSpPr/>
      </xdr:nvSpPr>
      <xdr:spPr>
        <a:xfrm rot="5400000">
          <a:off x="4086236" y="8613756"/>
          <a:ext cx="252799" cy="2269560"/>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rtl="0"/>
          <a:endParaRPr lang="en-US" sz="1100">
            <a:solidFill>
              <a:srgbClr val="FF0000"/>
            </a:solidFill>
            <a:latin typeface="+mn-lt"/>
          </a:endParaRPr>
        </a:p>
      </xdr:txBody>
    </xdr:sp>
    <xdr:clientData/>
  </xdr:twoCellAnchor>
  <xdr:twoCellAnchor>
    <xdr:from>
      <xdr:col>1</xdr:col>
      <xdr:colOff>360366</xdr:colOff>
      <xdr:row>21</xdr:row>
      <xdr:rowOff>195646</xdr:rowOff>
    </xdr:from>
    <xdr:to>
      <xdr:col>2</xdr:col>
      <xdr:colOff>848</xdr:colOff>
      <xdr:row>22</xdr:row>
      <xdr:rowOff>101966</xdr:rowOff>
    </xdr:to>
    <xdr:sp macro="" textlink="">
      <xdr:nvSpPr>
        <xdr:cNvPr id="45" name="Llave de apertura 44">
          <a:extLst>
            <a:ext uri="{FF2B5EF4-FFF2-40B4-BE49-F238E27FC236}">
              <a16:creationId xmlns:a16="http://schemas.microsoft.com/office/drawing/2014/main" id="{FC72E0C0-FCE2-4472-80B2-B30D951CA58E}"/>
            </a:ext>
            <a:ext uri="{C183D7F6-B498-43B3-948B-1728B52AA6E4}">
              <adec:decorative xmlns:adec="http://schemas.microsoft.com/office/drawing/2017/decorative" val="1"/>
            </a:ext>
          </a:extLst>
        </xdr:cNvPr>
        <xdr:cNvSpPr/>
      </xdr:nvSpPr>
      <xdr:spPr>
        <a:xfrm rot="16200000">
          <a:off x="1660166" y="5301409"/>
          <a:ext cx="247632" cy="2370982"/>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rtl="0"/>
          <a:endParaRPr lang="en-US" sz="1100">
            <a:solidFill>
              <a:srgbClr val="FF0000"/>
            </a:solidFill>
            <a:latin typeface="+mn-lt"/>
          </a:endParaRPr>
        </a:p>
      </xdr:txBody>
    </xdr:sp>
    <xdr:clientData/>
  </xdr:twoCellAnchor>
  <xdr:twoCellAnchor>
    <xdr:from>
      <xdr:col>2</xdr:col>
      <xdr:colOff>431026</xdr:colOff>
      <xdr:row>23</xdr:row>
      <xdr:rowOff>123526</xdr:rowOff>
    </xdr:from>
    <xdr:to>
      <xdr:col>5</xdr:col>
      <xdr:colOff>285750</xdr:colOff>
      <xdr:row>23</xdr:row>
      <xdr:rowOff>1047464</xdr:rowOff>
    </xdr:to>
    <xdr:pic>
      <xdr:nvPicPr>
        <xdr:cNvPr id="47" name="Imagen 46" descr="captura de pantalla del menú">
          <a:extLst>
            <a:ext uri="{FF2B5EF4-FFF2-40B4-BE49-F238E27FC236}">
              <a16:creationId xmlns:a16="http://schemas.microsoft.com/office/drawing/2014/main" id="{A8B4039A-A107-4735-8744-E4FF0F6876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707626" y="6924376"/>
          <a:ext cx="2083574" cy="923938"/>
        </a:xfrm>
        <a:prstGeom prst="rect">
          <a:avLst/>
        </a:prstGeom>
      </xdr:spPr>
    </xdr:pic>
    <xdr:clientData/>
  </xdr:twoCellAnchor>
  <xdr:twoCellAnchor>
    <xdr:from>
      <xdr:col>10</xdr:col>
      <xdr:colOff>466726</xdr:colOff>
      <xdr:row>8</xdr:row>
      <xdr:rowOff>95249</xdr:rowOff>
    </xdr:from>
    <xdr:to>
      <xdr:col>13</xdr:col>
      <xdr:colOff>114856</xdr:colOff>
      <xdr:row>12</xdr:row>
      <xdr:rowOff>91761</xdr:rowOff>
    </xdr:to>
    <xdr:pic>
      <xdr:nvPicPr>
        <xdr:cNvPr id="48" name="Imagen 47" descr="captura de pantalla de la tabla con el icono Agregar columna">
          <a:extLst>
            <a:ext uri="{FF2B5EF4-FFF2-40B4-BE49-F238E27FC236}">
              <a16:creationId xmlns:a16="http://schemas.microsoft.com/office/drawing/2014/main" id="{2772C229-FC6F-403E-BE5B-B8BA39BAE3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686926" y="4038599"/>
          <a:ext cx="3362880" cy="691837"/>
        </a:xfrm>
        <a:prstGeom prst="rect">
          <a:avLst/>
        </a:prstGeom>
      </xdr:spPr>
    </xdr:pic>
    <xdr:clientData/>
  </xdr:twoCellAnchor>
  <xdr:twoCellAnchor>
    <xdr:from>
      <xdr:col>1</xdr:col>
      <xdr:colOff>49645</xdr:colOff>
      <xdr:row>0</xdr:row>
      <xdr:rowOff>294410</xdr:rowOff>
    </xdr:from>
    <xdr:to>
      <xdr:col>1</xdr:col>
      <xdr:colOff>1062916</xdr:colOff>
      <xdr:row>0</xdr:row>
      <xdr:rowOff>1048369</xdr:rowOff>
    </xdr:to>
    <xdr:grpSp>
      <xdr:nvGrpSpPr>
        <xdr:cNvPr id="2" name="Grupo 1" descr="gráfico con flecha de tendencia">
          <a:extLst>
            <a:ext uri="{FF2B5EF4-FFF2-40B4-BE49-F238E27FC236}">
              <a16:creationId xmlns:a16="http://schemas.microsoft.com/office/drawing/2014/main" id="{D84CF5EC-BFD9-4141-90AA-AB339CFBBBDC}"/>
            </a:ext>
          </a:extLst>
        </xdr:cNvPr>
        <xdr:cNvGrpSpPr/>
      </xdr:nvGrpSpPr>
      <xdr:grpSpPr>
        <a:xfrm>
          <a:off x="259195" y="294410"/>
          <a:ext cx="1013271" cy="753959"/>
          <a:chOff x="7707069" y="4940808"/>
          <a:chExt cx="1049549" cy="908304"/>
        </a:xfrm>
      </xdr:grpSpPr>
      <xdr:pic>
        <xdr:nvPicPr>
          <xdr:cNvPr id="3" name="Gráfico 26" descr="Tendencia al alza">
            <a:extLst>
              <a:ext uri="{FF2B5EF4-FFF2-40B4-BE49-F238E27FC236}">
                <a16:creationId xmlns:a16="http://schemas.microsoft.com/office/drawing/2014/main" id="{1CC443B2-40B8-F714-1CAA-8CB2FE051B5C}"/>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rcRect l="22504" t="30454" r="7783" b="22928"/>
          <a:stretch/>
        </xdr:blipFill>
        <xdr:spPr>
          <a:xfrm>
            <a:off x="7707069" y="4940808"/>
            <a:ext cx="1049549" cy="706274"/>
          </a:xfrm>
          <a:prstGeom prst="rect">
            <a:avLst/>
          </a:prstGeom>
        </xdr:spPr>
      </xdr:pic>
      <xdr:grpSp>
        <xdr:nvGrpSpPr>
          <xdr:cNvPr id="4" name="Grupo 3">
            <a:extLst>
              <a:ext uri="{FF2B5EF4-FFF2-40B4-BE49-F238E27FC236}">
                <a16:creationId xmlns:a16="http://schemas.microsoft.com/office/drawing/2014/main" id="{A5B650BB-7954-3332-66CD-15AC0D18081F}"/>
              </a:ext>
            </a:extLst>
          </xdr:cNvPr>
          <xdr:cNvGrpSpPr/>
        </xdr:nvGrpSpPr>
        <xdr:grpSpPr>
          <a:xfrm>
            <a:off x="7858218" y="5248423"/>
            <a:ext cx="827072" cy="600689"/>
            <a:chOff x="7858218" y="5248423"/>
            <a:chExt cx="827072" cy="802447"/>
          </a:xfrm>
        </xdr:grpSpPr>
        <xdr:cxnSp macro="">
          <xdr:nvCxnSpPr>
            <xdr:cNvPr id="5" name="Conector recto 4">
              <a:extLst>
                <a:ext uri="{FF2B5EF4-FFF2-40B4-BE49-F238E27FC236}">
                  <a16:creationId xmlns:a16="http://schemas.microsoft.com/office/drawing/2014/main" id="{D52C5C45-3409-5DDD-B22D-8FD995C51C5D}"/>
                </a:ext>
              </a:extLst>
            </xdr:cNvPr>
            <xdr:cNvCxnSpPr>
              <a:cxnSpLocks/>
            </xdr:cNvCxnSpPr>
          </xdr:nvCxnSpPr>
          <xdr:spPr>
            <a:xfrm>
              <a:off x="8023633" y="5485329"/>
              <a:ext cx="0" cy="565541"/>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6" name="Conector recto 5">
              <a:extLst>
                <a:ext uri="{FF2B5EF4-FFF2-40B4-BE49-F238E27FC236}">
                  <a16:creationId xmlns:a16="http://schemas.microsoft.com/office/drawing/2014/main" id="{4E54BD3D-03EE-780D-320E-265F174D58B7}"/>
                </a:ext>
              </a:extLst>
            </xdr:cNvPr>
            <xdr:cNvCxnSpPr>
              <a:cxnSpLocks/>
            </xdr:cNvCxnSpPr>
          </xdr:nvCxnSpPr>
          <xdr:spPr>
            <a:xfrm>
              <a:off x="8354462" y="5381174"/>
              <a:ext cx="0" cy="669696"/>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7" name="Conector recto 6">
              <a:extLst>
                <a:ext uri="{FF2B5EF4-FFF2-40B4-BE49-F238E27FC236}">
                  <a16:creationId xmlns:a16="http://schemas.microsoft.com/office/drawing/2014/main" id="{89263731-FBA1-3611-AD83-B5624B4CF25F}"/>
                </a:ext>
              </a:extLst>
            </xdr:cNvPr>
            <xdr:cNvCxnSpPr>
              <a:cxnSpLocks/>
            </xdr:cNvCxnSpPr>
          </xdr:nvCxnSpPr>
          <xdr:spPr>
            <a:xfrm>
              <a:off x="8189047" y="5540656"/>
              <a:ext cx="0" cy="510213"/>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8" name="Conector recto 7">
              <a:extLst>
                <a:ext uri="{FF2B5EF4-FFF2-40B4-BE49-F238E27FC236}">
                  <a16:creationId xmlns:a16="http://schemas.microsoft.com/office/drawing/2014/main" id="{85642DD4-7EF2-E8A1-5AF4-26D99A6FA2B7}"/>
                </a:ext>
              </a:extLst>
            </xdr:cNvPr>
            <xdr:cNvCxnSpPr>
              <a:cxnSpLocks/>
            </xdr:cNvCxnSpPr>
          </xdr:nvCxnSpPr>
          <xdr:spPr>
            <a:xfrm>
              <a:off x="7858218" y="5647082"/>
              <a:ext cx="0" cy="403787"/>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9" name="Conector recto 8">
              <a:extLst>
                <a:ext uri="{FF2B5EF4-FFF2-40B4-BE49-F238E27FC236}">
                  <a16:creationId xmlns:a16="http://schemas.microsoft.com/office/drawing/2014/main" id="{A0D7A26E-5A6D-B04C-AEA1-7733B1E175B6}"/>
                </a:ext>
              </a:extLst>
            </xdr:cNvPr>
            <xdr:cNvCxnSpPr>
              <a:cxnSpLocks/>
            </xdr:cNvCxnSpPr>
          </xdr:nvCxnSpPr>
          <xdr:spPr>
            <a:xfrm>
              <a:off x="8519876" y="5485329"/>
              <a:ext cx="0" cy="565541"/>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cxnSp macro="">
          <xdr:nvCxnSpPr>
            <xdr:cNvPr id="10" name="Conector recto 9">
              <a:extLst>
                <a:ext uri="{FF2B5EF4-FFF2-40B4-BE49-F238E27FC236}">
                  <a16:creationId xmlns:a16="http://schemas.microsoft.com/office/drawing/2014/main" id="{559AFB74-8CB3-23E0-8CFD-A8E8B2D155E3}"/>
                </a:ext>
              </a:extLst>
            </xdr:cNvPr>
            <xdr:cNvCxnSpPr>
              <a:cxnSpLocks/>
            </xdr:cNvCxnSpPr>
          </xdr:nvCxnSpPr>
          <xdr:spPr>
            <a:xfrm>
              <a:off x="8685290" y="5248423"/>
              <a:ext cx="0" cy="802446"/>
            </a:xfrm>
            <a:prstGeom prst="line">
              <a:avLst/>
            </a:prstGeom>
            <a:ln w="63500">
              <a:solidFill>
                <a:schemeClr val="accent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150089</xdr:colOff>
      <xdr:row>30</xdr:row>
      <xdr:rowOff>65871</xdr:rowOff>
    </xdr:from>
    <xdr:to>
      <xdr:col>4</xdr:col>
      <xdr:colOff>636780</xdr:colOff>
      <xdr:row>39</xdr:row>
      <xdr:rowOff>45157</xdr:rowOff>
    </xdr:to>
    <xdr:pic>
      <xdr:nvPicPr>
        <xdr:cNvPr id="11" name="Imagen 10" descr="Captura de pantalla de la tabla Categoría">
          <a:extLst>
            <a:ext uri="{FF2B5EF4-FFF2-40B4-BE49-F238E27FC236}">
              <a16:creationId xmlns:a16="http://schemas.microsoft.com/office/drawing/2014/main" id="{609A415B-61C6-F489-7986-6796A6DD1A8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59639" y="9952821"/>
          <a:ext cx="5039641" cy="1608061"/>
        </a:xfrm>
        <a:prstGeom prst="rect">
          <a:avLst/>
        </a:prstGeom>
      </xdr:spPr>
    </xdr:pic>
    <xdr:clientData/>
  </xdr:twoCellAnchor>
  <xdr:twoCellAnchor editAs="oneCell">
    <xdr:from>
      <xdr:col>1</xdr:col>
      <xdr:colOff>173788</xdr:colOff>
      <xdr:row>8</xdr:row>
      <xdr:rowOff>22268</xdr:rowOff>
    </xdr:from>
    <xdr:to>
      <xdr:col>11</xdr:col>
      <xdr:colOff>66675</xdr:colOff>
      <xdr:row>21</xdr:row>
      <xdr:rowOff>42648</xdr:rowOff>
    </xdr:to>
    <xdr:pic>
      <xdr:nvPicPr>
        <xdr:cNvPr id="12" name="Imagen 11" descr="Captura de pantalla de la tabla Portafolio">
          <a:extLst>
            <a:ext uri="{FF2B5EF4-FFF2-40B4-BE49-F238E27FC236}">
              <a16:creationId xmlns:a16="http://schemas.microsoft.com/office/drawing/2014/main" id="{01434906-F480-0891-D540-00051DAF51D6}"/>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xdr:blipFill>
      <xdr:spPr>
        <a:xfrm>
          <a:off x="383338" y="3965618"/>
          <a:ext cx="9646487" cy="2344480"/>
        </a:xfrm>
        <a:prstGeom prst="rect">
          <a:avLst/>
        </a:prstGeom>
      </xdr:spPr>
    </xdr:pic>
    <xdr:clientData/>
  </xdr:twoCellAnchor>
  <xdr:twoCellAnchor>
    <xdr:from>
      <xdr:col>11</xdr:col>
      <xdr:colOff>0</xdr:colOff>
      <xdr:row>7</xdr:row>
      <xdr:rowOff>125432</xdr:rowOff>
    </xdr:from>
    <xdr:to>
      <xdr:col>12</xdr:col>
      <xdr:colOff>529482</xdr:colOff>
      <xdr:row>7</xdr:row>
      <xdr:rowOff>374652</xdr:rowOff>
    </xdr:to>
    <xdr:sp macro="" textlink="">
      <xdr:nvSpPr>
        <xdr:cNvPr id="26" name="Llave de apertura 25">
          <a:extLst>
            <a:ext uri="{FF2B5EF4-FFF2-40B4-BE49-F238E27FC236}">
              <a16:creationId xmlns:a16="http://schemas.microsoft.com/office/drawing/2014/main" id="{91CC7664-D5E5-1138-3656-4C520CAFEADC}"/>
            </a:ext>
            <a:ext uri="{C183D7F6-B498-43B3-948B-1728B52AA6E4}">
              <adec:decorative xmlns:adec="http://schemas.microsoft.com/office/drawing/2017/decorative" val="1"/>
            </a:ext>
          </a:extLst>
        </xdr:cNvPr>
        <xdr:cNvSpPr/>
      </xdr:nvSpPr>
      <xdr:spPr>
        <a:xfrm rot="5400000">
          <a:off x="11030381" y="2604676"/>
          <a:ext cx="249220" cy="2370982"/>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rtl="0"/>
          <a:endParaRPr lang="en-US" sz="1100">
            <a:solidFill>
              <a:srgbClr val="FF0000"/>
            </a:solidFill>
            <a:latin typeface="+mn-lt"/>
          </a:endParaRPr>
        </a:p>
      </xdr:txBody>
    </xdr:sp>
    <xdr:clientData/>
  </xdr:twoCellAnchor>
  <xdr:twoCellAnchor>
    <xdr:from>
      <xdr:col>1</xdr:col>
      <xdr:colOff>360366</xdr:colOff>
      <xdr:row>7</xdr:row>
      <xdr:rowOff>125432</xdr:rowOff>
    </xdr:from>
    <xdr:to>
      <xdr:col>4</xdr:col>
      <xdr:colOff>566741</xdr:colOff>
      <xdr:row>7</xdr:row>
      <xdr:rowOff>374652</xdr:rowOff>
    </xdr:to>
    <xdr:sp macro="" textlink="">
      <xdr:nvSpPr>
        <xdr:cNvPr id="37" name="Llave de apertura 36">
          <a:extLst>
            <a:ext uri="{FF2B5EF4-FFF2-40B4-BE49-F238E27FC236}">
              <a16:creationId xmlns:a16="http://schemas.microsoft.com/office/drawing/2014/main" id="{66A15BF1-A8D7-E6C6-B59C-A74AE554E871}"/>
            </a:ext>
            <a:ext uri="{C183D7F6-B498-43B3-948B-1728B52AA6E4}">
              <adec:decorative xmlns:adec="http://schemas.microsoft.com/office/drawing/2017/decorative" val="1"/>
            </a:ext>
          </a:extLst>
        </xdr:cNvPr>
        <xdr:cNvSpPr/>
      </xdr:nvSpPr>
      <xdr:spPr>
        <a:xfrm rot="5400000">
          <a:off x="2720194" y="1543854"/>
          <a:ext cx="249220" cy="4492625"/>
        </a:xfrm>
        <a:prstGeom prst="leftBrace">
          <a:avLst/>
        </a:prstGeom>
        <a:ln>
          <a:solidFill>
            <a:schemeClr val="accent4"/>
          </a:solidFill>
        </a:ln>
      </xdr:spPr>
      <xdr:style>
        <a:lnRef idx="2">
          <a:schemeClr val="accent6"/>
        </a:lnRef>
        <a:fillRef idx="0">
          <a:schemeClr val="accent6"/>
        </a:fillRef>
        <a:effectRef idx="1">
          <a:schemeClr val="accent6"/>
        </a:effectRef>
        <a:fontRef idx="minor">
          <a:schemeClr val="tx1"/>
        </a:fontRef>
      </xdr:style>
      <xdr:txBody>
        <a:bodyPr vertOverflow="clip" horzOverflow="clip" rtlCol="0" anchor="t"/>
        <a:lstStyle/>
        <a:p>
          <a:pPr algn="l" rtl="0"/>
          <a:endParaRPr lang="en-US" sz="1100">
            <a:solidFill>
              <a:srgbClr val="FF0000"/>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3</xdr:row>
      <xdr:rowOff>214312</xdr:rowOff>
    </xdr:from>
    <xdr:to>
      <xdr:col>7</xdr:col>
      <xdr:colOff>0</xdr:colOff>
      <xdr:row>17</xdr:row>
      <xdr:rowOff>14287</xdr:rowOff>
    </xdr:to>
    <xdr:graphicFrame macro="">
      <xdr:nvGraphicFramePr>
        <xdr:cNvPr id="2" name="Gráfico 1" descr="En el gráfico Asignación de activos se muestra Mi objetivo y la asignación real de cada clase de activo.">
          <a:extLst>
            <a:ext uri="{FF2B5EF4-FFF2-40B4-BE49-F238E27FC236}">
              <a16:creationId xmlns:a16="http://schemas.microsoft.com/office/drawing/2014/main" id="{30AEE0E5-EA8D-4E57-B14A-8157E8CD2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26">
  <rv s="0">
    <v>http://en.wikipedia.org/wiki/Public_domain</v>
    <v>Public domain</v>
  </rv>
  <rv s="0">
    <v>https://en.wikipedia.org/wiki/Microsoft</v>
    <v>Wikipedia</v>
  </rv>
  <rv s="1">
    <v>0</v>
    <v>1</v>
  </rv>
  <rv s="2">
    <v>6</v>
    <v>https://www.bing.com/th?id=AMMS_e6e837c7bf3a77408619758b7447855a&amp;qlt=95</v>
    <v>2</v>
    <v>0</v>
    <v>https://www.bing.com/images/search?form=xlimg&amp;q=microsoft</v>
    <v>Image of MICROSOFT CORPORATION</v>
  </rv>
  <rv s="0">
    <v>https://www.bing.com/financeapi/forcetrigger?t=a1xzim&amp;q=XNAS%3aMSFT&amp;form=skydnc</v>
    <v>Learn more on Bing</v>
  </rv>
  <rv s="3">
    <v>en-US</v>
    <v>a1xzim</v>
    <v>268435456</v>
    <v>1</v>
    <v>Powered by Refinitiv</v>
    <v>0</v>
    <v>MICROSOFT CORPORATION (XNAS:MSFT)</v>
    <v>3</v>
    <v>4</v>
    <v>Finance</v>
    <v>5</v>
    <v>420.82</v>
    <v>245.61</v>
    <v>0.89</v>
    <v>1.86</v>
    <v>-2.5509999999999999E-3</v>
    <v>4.4970000000000001E-3</v>
    <v>-1.06</v>
    <v>USD</v>
    <v>Microsoft Corporation is a technology company. The Company develops and supports software, services, devices, and solutions. The Company’s segments include Productivity and Business Processes, Intelligent Cloud, and More Personal Computing. The Productivity and Business Processes segment consists of products and services in its portfolio of productivity, communication, and information services. This segment primarily comprises: Office Commercial, Office Consumer, LinkedIn, and Dynamics business solutions. The Intelligent Cloud segment consists of server products and cloud services, including Azure and other cloud services, SQL Server, Windows Server, Visual Studio, System Center, and related Client Access Licenses (CALs), and Nuance and GitHub; and Enterprise Services, including enterprise support services, industry solutions and Nuance professional services. The More Personal Computing segment primarily comprises Windows, devices, gaming, and search and news advertising.</v>
    <v>221000</v>
    <v>Nasdaq Stock Market</v>
    <v>XNAS</v>
    <v>XNAS</v>
    <v>One Microsoft Way, REDMOND, WA, 98052-6399 US</v>
    <v>415.87</v>
    <v>3</v>
    <v>Software &amp; IT Services</v>
    <v>Stock</v>
    <v>45352.984496608595</v>
    <v>4</v>
    <v>410.88</v>
    <v>3087346000000</v>
    <v>MICROSOFT CORPORATION</v>
    <v>MICROSOFT CORPORATION</v>
    <v>411.27</v>
    <v>37.409599999999998</v>
    <v>413.64</v>
    <v>415.5</v>
    <v>414.44</v>
    <v>7430436000</v>
    <v>MSFT</v>
    <v>MICROSOFT CORPORATION (XNAS:MSFT)</v>
    <v>17823445</v>
    <v>23555473</v>
    <v>1993</v>
  </rv>
  <rv s="4">
    <v>5</v>
  </rv>
  <rv s="0">
    <v>https://www.bing.com/financeapi/forcetrigger?t=a7pd1h&amp;q=Vanguard+Total+Bond+Market+Index+Fund%3bInvestor&amp;form=skydnc</v>
    <v>Learn more on Bing</v>
  </rv>
  <rv s="5">
    <v>en-US</v>
    <v>a7pd1h</v>
    <v>268435456</v>
    <v>1</v>
    <v>Powered by Refinitiv</v>
    <v>7</v>
    <v>Vanguard Total Bond Market Index Fund;Investor</v>
    <v>8</v>
    <v>9</v>
    <v>Finance</v>
    <v>10</v>
    <v>0.03</v>
    <v>3.1580000000000002E-3</v>
    <v>US</v>
    <v>USD</v>
    <v>1.5E-3</v>
    <v>Mutual Fund</v>
    <v>45352.989583333336</v>
    <v>45353.341815406253</v>
    <v>7</v>
    <v>Vanguard Total Bond Market Index Fund;Investor</v>
    <v>651206260</v>
    <v>9.5</v>
    <v>9.5299999999999994</v>
    <v>2.7844000000000002</v>
    <v>-1.5854999999999998E-2</v>
    <v>3.82E-3</v>
    <v>4.2865E-2</v>
    <v>1.5790999999999999E-2</v>
    <v>-3.0703000000000001E-2</v>
    <v>6.1619999999999999E-3</v>
    <v>-1.3004E-2</v>
    <v>VBMFX</v>
    <v>Vanguard Total Bond Market Index Fund;Investor</v>
  </rv>
  <rv s="4">
    <v>8</v>
  </rv>
  <rv s="0">
    <v>https://www.bing.com/financeapi/forcetrigger?t=a82dr7&amp;q=Vanguard+Total+International+Stock+Index+Fund%3bAdm&amp;form=skydnc</v>
    <v>Learn more on Bing</v>
  </rv>
  <rv s="5">
    <v>en-US</v>
    <v>a82dr7</v>
    <v>268435456</v>
    <v>1</v>
    <v>Powered by Refinitiv</v>
    <v>7</v>
    <v>Vanguard Total International Stock Index Fund;Adm</v>
    <v>8</v>
    <v>9</v>
    <v>Finance</v>
    <v>10</v>
    <v>0.33</v>
    <v>1.047E-2</v>
    <v>US</v>
    <v>USD</v>
    <v>1.1999999999999999E-3</v>
    <v>Mutual Fund</v>
    <v>45352.989583333336</v>
    <v>45353.336584123441</v>
    <v>10</v>
    <v>Vanguard Total International Stock Index Fund;Adm</v>
    <v>71246744556</v>
    <v>31.52</v>
    <v>31.85</v>
    <v>2.754</v>
    <v>3.2080000000000004E-2</v>
    <v>6.319E-3</v>
    <v>0.126916</v>
    <v>6.7195000000000005E-2</v>
    <v>1.1393E-2</v>
    <v>5.8116000000000001E-2</v>
    <v>2.2799999999999997E-2</v>
    <v>VTIAX</v>
    <v>Vanguard Total International Stock Index Fund;Adm</v>
  </rv>
  <rv s="4">
    <v>11</v>
  </rv>
  <rv s="0">
    <v>https://www.bing.com/financeapi/forcetrigger?t=a92ayc&amp;q=Fidelity+Government+Money+Market+Fund&amp;form=skydnc</v>
    <v>Learn more on Bing</v>
  </rv>
  <rv s="6">
    <v>en-US</v>
    <v>a92ayc</v>
    <v>268435456</v>
    <v>1</v>
    <v>Powered by Refinitiv</v>
    <v>11</v>
    <v>Fidelity Government Money Market Fund</v>
    <v>8</v>
    <v>12</v>
    <v>Finance</v>
    <v>13</v>
    <v>US</v>
    <v>USD</v>
    <v>4.1999999999999997E-3</v>
    <v>Mutual Fund</v>
    <v>45353.337611048439</v>
    <v>13</v>
    <v>Fidelity Government Money Market Fund</v>
    <v>293090328965.78998</v>
    <v>0</v>
    <v>3.9439999999999996E-3</v>
    <v>2.2907E-2</v>
    <v>1.7236999999999999E-2</v>
    <v>8.3299999999999989E-3</v>
    <v>SPAXX</v>
    <v>Fidelity Government Money Market Fund</v>
  </rv>
  <rv s="4">
    <v>14</v>
  </rv>
  <rv s="7">
    <v>12</v>
    <v>Price</v>
    <v>0</v>
  </rv>
  <rv s="7">
    <v>12</v>
    <v>Change</v>
    <v>0</v>
  </rv>
  <rv s="7">
    <v>12</v>
    <v>Change (%)</v>
    <v>0</v>
  </rv>
  <rv s="8">
    <v>12</v>
    <v>1</v>
  </rv>
  <rv s="0">
    <v>https://www.bing.com/financeapi/forcetrigger?t=a7cqmw&amp;q=Vanguard+Real+Estate+Index+Fund%3bAdmiral&amp;form=skydnc</v>
    <v>Learn more on Bing</v>
  </rv>
  <rv s="5">
    <v>en-US</v>
    <v>a7cqmw</v>
    <v>268435456</v>
    <v>1</v>
    <v>Powered by Refinitiv</v>
    <v>7</v>
    <v>Vanguard Real Estate Index Fund;Admiral</v>
    <v>8</v>
    <v>9</v>
    <v>Finance</v>
    <v>10</v>
    <v>1.25</v>
    <v>1.0303E-2</v>
    <v>US</v>
    <v>USD</v>
    <v>1.1999999999999999E-3</v>
    <v>Mutual Fund</v>
    <v>45352.989583333336</v>
    <v>45353.340083908595</v>
    <v>20</v>
    <v>Vanguard Real Estate Index Fund;Admiral</v>
    <v>19878936901</v>
    <v>121.32</v>
    <v>122.57</v>
    <v>2.3913000000000002</v>
    <v>1.2390000000000002E-2</v>
    <v>8.5629999999999994E-3</v>
    <v>4.2605000000000004E-2</v>
    <v>6.8537000000000001E-2</v>
    <v>2.9994E-2</v>
    <v>4.4345999999999997E-2</v>
    <v>-2.0615000000000001E-2</v>
    <v>VGSLX</v>
    <v>Vanguard Real Estate Index Fund;Admiral</v>
  </rv>
  <rv s="4">
    <v>21</v>
  </rv>
  <rv s="0">
    <v>https://www.bing.com/financeapi/forcetrigger?t=a1twnm&amp;q=ARCX%3aGLD&amp;form=skydnc</v>
    <v>Learn more on Bing</v>
  </rv>
  <rv s="9">
    <v>en-US</v>
    <v>a1twnm</v>
    <v>268435456</v>
    <v>1</v>
    <v>Powered by Refinitiv</v>
    <v>14</v>
    <v>SPDR Gold (ARCX:GLD)</v>
    <v>15</v>
    <v>16</v>
    <v>Finance</v>
    <v>17</v>
    <v>193.4</v>
    <v>168.3</v>
    <v>0.85389999999999999</v>
    <v>3.64</v>
    <v>1.6070000000000001E-3</v>
    <v>1.9228000000000002E-2</v>
    <v>0.31</v>
    <v>USD</v>
    <v>NYSE Arca</v>
    <v>ARCX</v>
    <v>4.0000000000000001E-3</v>
    <v>193.4</v>
    <v>ETF</v>
    <v>45353.038946967186</v>
    <v>23</v>
    <v>189.44</v>
    <v>56168572507.940002</v>
    <v>SPDR Gold</v>
    <v>190.27</v>
    <v>189.31</v>
    <v>192.95</v>
    <v>193.2</v>
    <v>GLD</v>
    <v>SPDR Gold (ARCX:GLD)</v>
    <v>13410997</v>
    <v>5683128</v>
  </rv>
  <rv s="4">
    <v>24</v>
  </rv>
</rvData>
</file>

<file path=xl/richData/rdrichvaluestructure.xml><?xml version="1.0" encoding="utf-8"?>
<rvStructures xmlns="http://schemas.microsoft.com/office/spreadsheetml/2017/richdata" count="10">
  <s t="_hyperlink">
    <k n="Address" t="s"/>
    <k n="Text" t="s"/>
  </s>
  <s t="_sourceattribution">
    <k n="License" t="r"/>
    <k n="Source" t="r"/>
  </s>
  <s t="_imageurl">
    <k n="_Provider" t="spb"/>
    <k n="Address" t="s"/>
    <k n="Attribution" t="r"/>
    <k n="ComputedImage" t="b"/>
    <k n="More Images 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Change"/>
    <k n="Change (%)"/>
    <k n="Country/region" t="s"/>
    <k n="Currency" t="s"/>
    <k n="Expense ratio"/>
    <k n="Instrument type" t="s"/>
    <k n="Last trade time"/>
    <k n="Last update time"/>
    <k n="LearnMoreOnLink" t="r"/>
    <k n="Name" t="s"/>
    <k n="Net assets"/>
    <k n="Previous close"/>
    <k n="Price"/>
    <k n="Rating"/>
    <k n="Return (1m)"/>
    <k n="Return (1w)"/>
    <k n="Return (1y)"/>
    <k n="Return (3m)"/>
    <k n="Return (3y)"/>
    <k n="Return (5y)"/>
    <k n="Return (YTD)"/>
    <k n="Ticker symbol" t="s"/>
    <k n="UniqueName" t="s"/>
  </s>
  <s t="_linkedentitycore">
    <k n="%EntityCulture" t="s"/>
    <k n="%EntityId" t="s"/>
    <k n="%EntityServiceId"/>
    <k n="%IsRefreshable" t="b"/>
    <k n="%ProviderInfo" t="s"/>
    <k n="_Display" t="spb"/>
    <k n="_DisplayString" t="s"/>
    <k n="_Flags" t="spb"/>
    <k n="_Format" t="spb"/>
    <k n="_Icon" t="s"/>
    <k n="_SubLabel" t="spb"/>
    <k n="Country/region" t="s"/>
    <k n="Currency" t="s"/>
    <k n="Expense ratio"/>
    <k n="Instrument type" t="s"/>
    <k n="Last update time"/>
    <k n="LearnMoreOnLink" t="r"/>
    <k n="Name" t="s"/>
    <k n="Net assets"/>
    <k n="Rating"/>
    <k n="Return (1m)"/>
    <k n="Return (3y)"/>
    <k n="Return (5y)"/>
    <k n="Return (YTD)"/>
    <k n="Ticker symbol" t="s"/>
    <k n="UniqueName" t="s"/>
  </s>
  <s t="_error">
    <k n="errorType" t="i"/>
    <k n="field" t="s"/>
    <k n="subType" t="i"/>
  </s>
  <s t="_error">
    <k n="errorType" t="i"/>
    <k n="propagated" t="b"/>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Exchange" t="s"/>
    <k n="Exchange abbreviation" t="s"/>
    <k n="Expense ratio"/>
    <k n="High"/>
    <k n="Instrument type" t="s"/>
    <k n="Last trade time"/>
    <k n="LearnMoreOnLink" t="r"/>
    <k n="Low"/>
    <k n="Market cap"/>
    <k n="Name" t="s"/>
    <k n="Open"/>
    <k n="Previous close"/>
    <k n="Price"/>
    <k n="Price (Extended hours)"/>
    <k n="Ticker symbol" t="s"/>
    <k n="UniqueName" t="s"/>
    <k n="Volume"/>
    <k n="Volume average"/>
  </s>
</rvStructures>
</file>

<file path=xl/richData/rdsupportingpropertybag.xml><?xml version="1.0" encoding="utf-8"?>
<supportingPropertyBags xmlns="http://schemas.microsoft.com/office/spreadsheetml/2017/richdata2">
  <spbArrays count="4">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4">
      <v t="s">%EntityServiceId</v>
      <v t="s">_Format</v>
      <v t="s">%IsRefreshable</v>
      <v t="s">%EntityCulture</v>
      <v t="s">%EntityId</v>
      <v t="s">_Icon</v>
      <v t="s">_Display</v>
      <v t="s">Name</v>
      <v t="s">Price</v>
      <v t="s">Ticker symbol</v>
      <v t="s">Country/region</v>
      <v t="s">_SubLabel</v>
      <v t="s">Change</v>
      <v t="s">Change (%)</v>
      <v t="s">Rating</v>
      <v t="s">Expense ratio</v>
      <v t="s">Previous close</v>
      <v t="s">Return (YTD)</v>
      <v t="s">Return (1w)</v>
      <v t="s">Return (1m)</v>
      <v t="s">Return (3m)</v>
      <v t="s">Return (1y)</v>
      <v t="s">Return (3y)</v>
      <v t="s">Return (5y)</v>
      <v t="s">Net assets</v>
      <v t="s">_Flags</v>
      <v t="s">Last update time</v>
      <v t="s">Last trade time</v>
      <v t="s">Instrument type</v>
      <v t="s">Currency</v>
      <v t="s">UniqueName</v>
      <v t="s">_DisplayString</v>
      <v t="s">LearnMoreOnLink</v>
      <v t="s">%ProviderInfo</v>
    </a>
    <a count="26">
      <v t="s">%EntityServiceId</v>
      <v t="s">_Format</v>
      <v t="s">%IsRefreshable</v>
      <v t="s">%EntityCulture</v>
      <v t="s">%EntityId</v>
      <v t="s">_Icon</v>
      <v t="s">_Display</v>
      <v t="s">Name</v>
      <v t="s">Ticker symbol</v>
      <v t="s">Country/region</v>
      <v t="s">Rating</v>
      <v t="s">Expense ratio</v>
      <v t="s">Return (YTD)</v>
      <v t="s">Return (1m)</v>
      <v t="s">Return (3y)</v>
      <v t="s">Return (5y)</v>
      <v t="s">Net assets</v>
      <v t="s">_SubLabel</v>
      <v t="s">_Flags</v>
      <v t="s">Last update time</v>
      <v t="s">Instrument type</v>
      <v t="s">Currency</v>
      <v t="s">UniqueName</v>
      <v t="s">_DisplayString</v>
      <v t="s">LearnMoreOnLink</v>
      <v t="s">%ProviderInfo</v>
    </a>
    <a count="37">
      <v t="s">%EntityServiceId</v>
      <v t="s">_Format</v>
      <v t="s">%IsRefreshable</v>
      <v t="s">%EntityCulture</v>
      <v t="s">%EntityId</v>
      <v t="s">_Icon</v>
      <v t="s">_Display</v>
      <v t="s">Name</v>
      <v t="s">_SubLabel</v>
      <v t="s">Price</v>
      <v t="s">Price (Extended hours)</v>
      <v t="s">Exchange</v>
      <v t="s">Last trade time</v>
      <v t="s">Ticker symbol</v>
      <v t="s">Exchange abbreviation</v>
      <v t="s">Change</v>
      <v t="s">Change (Extended hours)</v>
      <v t="s">Expense ratio</v>
      <v t="s">Change (%)</v>
      <v t="s">Change % (Extended hours)</v>
      <v t="s">Currency</v>
      <v t="s">Previous close</v>
      <v t="s">Open</v>
      <v t="s">High</v>
      <v t="s">Low</v>
      <v t="s">52 week high</v>
      <v t="s">52 week low</v>
      <v t="s">Volume</v>
      <v t="s">Volume average</v>
      <v t="s">Market cap</v>
      <v t="s">Beta</v>
      <v t="s">Instrument type</v>
      <v t="s">_Flags</v>
      <v t="s">UniqueName</v>
      <v t="s">_DisplayString</v>
      <v t="s">LearnMoreOnLink</v>
      <v t="s">%ProviderInfo</v>
    </a>
  </spbArrays>
  <spbData count="18">
    <spb s="0">
      <v>0</v>
      <v>Name</v>
      <v>LearnMoreOnLink</v>
    </spb>
    <spb s="1">
      <v>0</v>
      <v>0</v>
    </spb>
    <spb s="2">
      <v>0</v>
      <v>0</v>
      <v>0</v>
    </spb>
    <spb s="3">
      <v>1</v>
      <v>2</v>
      <v>2</v>
      <v>2</v>
      <v>2</v>
    </spb>
    <spb s="4">
      <v>1</v>
      <v>2</v>
      <v>2</v>
      <v>1</v>
      <v>3</v>
      <v>1</v>
      <v>4</v>
      <v>1</v>
      <v>1</v>
      <v>5</v>
      <v>5</v>
      <v>6</v>
      <v>7</v>
      <v>1</v>
      <v>1</v>
      <v>1</v>
      <v>5</v>
      <v>8</v>
      <v>9</v>
      <v>10</v>
      <v>5</v>
      <v>1</v>
      <v>1</v>
      <v>6</v>
    </spb>
    <spb s="5">
      <v>at close</v>
      <v>from previous close</v>
      <v>from previous close</v>
      <v>Source: Nasdaq Last Sale</v>
      <v>GMT</v>
      <v>Real-Time Nasdaq Last Sale</v>
      <v>from close</v>
      <v>from close</v>
    </spb>
    <spb s="6">
      <v>Powered by Refinitiv</v>
    </spb>
    <spb s="0">
      <v>1</v>
      <v>Name</v>
      <v>LearnMoreOnLink</v>
    </spb>
    <spb s="7">
      <v>2</v>
      <v>2</v>
      <v>2</v>
      <v>2</v>
    </spb>
    <spb s="8">
      <v>3</v>
      <v>1</v>
      <v>1</v>
      <v>5</v>
      <v>6</v>
      <v>7</v>
      <v>6</v>
      <v>6</v>
      <v>6</v>
      <v>6</v>
      <v>6</v>
      <v>6</v>
      <v>6</v>
      <v>6</v>
      <v>1</v>
      <v>8</v>
      <v>8</v>
      <v>10</v>
    </spb>
    <spb s="9">
      <v>from previous close</v>
      <v>from previous close</v>
      <v>GMT</v>
      <v>GMT</v>
    </spb>
    <spb s="0">
      <v>2</v>
      <v>Name</v>
      <v>LearnMoreOnLink</v>
    </spb>
    <spb s="10">
      <v>3</v>
      <v>5</v>
      <v>7</v>
      <v>6</v>
      <v>6</v>
      <v>6</v>
      <v>6</v>
      <v>6</v>
      <v>8</v>
      <v>10</v>
    </spb>
    <spb s="11">
      <v>GMT</v>
    </spb>
    <spb s="0">
      <v>3</v>
      <v>Name</v>
      <v>LearnMoreOnLink</v>
    </spb>
    <spb s="12">
      <v>2</v>
      <v>2</v>
      <v>2</v>
    </spb>
    <spb s="13">
      <v>1</v>
      <v>2</v>
      <v>1</v>
      <v>3</v>
      <v>1</v>
      <v>1</v>
      <v>1</v>
      <v>5</v>
      <v>6</v>
      <v>7</v>
      <v>1</v>
      <v>1</v>
      <v>6</v>
      <v>1</v>
      <v>5</v>
      <v>8</v>
      <v>10</v>
      <v>1</v>
      <v>1</v>
      <v>6</v>
    </spb>
    <spb s="14">
      <v>at close</v>
      <v>from previous close</v>
      <v>Source: Nasdaq Last Sale</v>
      <v>from previous close</v>
      <v>GMT</v>
      <v>Real-Time Nasdaq Last Sale</v>
      <v>from close</v>
      <v>from close</v>
    </spb>
  </spbData>
</supportingPropertyBags>
</file>

<file path=xl/richData/rdsupportingpropertybagstructure.xml><?xml version="1.0" encoding="utf-8"?>
<spbStructures xmlns="http://schemas.microsoft.com/office/spreadsheetml/2017/richdata2" count="15">
  <s>
    <k n="^Order" t="spba"/>
    <k n="TitleProperty" t="s"/>
    <k n="SubTitleProperty" t="s"/>
  </s>
  <s>
    <k n="ShowInDotNotation" t="b"/>
    <k n="ShowInAutoComplete" t="b"/>
  </s>
  <s>
    <k n="ShowInCardView" t="b"/>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name" t="s"/>
  </s>
  <s>
    <k n="UniqueName" t="spb"/>
    <k n="`%ProviderInfo" t="spb"/>
    <k n="LearnMoreOnLink" t="spb"/>
    <k n="Last update time" t="spb"/>
  </s>
  <s>
    <k n="Name" t="i"/>
    <k n="Price" t="i"/>
    <k n="Change" t="i"/>
    <k n="Rating" t="i"/>
    <k n="Change (%)" t="i"/>
    <k n="Net assets" t="i"/>
    <k n="Return (1m)" t="i"/>
    <k n="Return (1w)" t="i"/>
    <k n="Return (1y)" t="i"/>
    <k n="Return (3m)" t="i"/>
    <k n="Return (3y)" t="i"/>
    <k n="Return (5y)" t="i"/>
    <k n="Return (YTD)" t="i"/>
    <k n="Expense ratio" t="i"/>
    <k n="Previous close" t="i"/>
    <k n="Last trade time" t="i"/>
    <k n="Last update time" t="i"/>
    <k n="`%EntityServiceId" t="i"/>
  </s>
  <s>
    <k n="Change" t="s"/>
    <k n="Change (%)" t="s"/>
    <k n="Last trade time" t="s"/>
    <k n="Last update time" t="s"/>
  </s>
  <s>
    <k n="Name" t="i"/>
    <k n="Rating" t="i"/>
    <k n="Net assets" t="i"/>
    <k n="Return (1m)" t="i"/>
    <k n="Return (3y)" t="i"/>
    <k n="Return (5y)" t="i"/>
    <k n="Return (YTD)" t="i"/>
    <k n="Expense ratio" t="i"/>
    <k n="Last update time" t="i"/>
    <k n="`%EntityServiceId" t="i"/>
  </s>
  <s>
    <k n="Last update time" t="s"/>
  </s>
  <s>
    <k n="UniqueName" t="spb"/>
    <k n="`%ProviderInfo" t="spb"/>
    <k n="LearnMoreOnLink" t="spb"/>
  </s>
  <s>
    <k n="Low" t="i"/>
    <k n="Beta" t="i"/>
    <k n="High" t="i"/>
    <k n="Name" t="i"/>
    <k n="Open" t="i"/>
    <k n="Price" t="i"/>
    <k n="Change" t="i"/>
    <k n="Volume" t="i"/>
    <k n="Change (%)" t="i"/>
    <k n="Market cap" t="i"/>
    <k n="52 week low" t="i"/>
    <k n="52 week high" t="i"/>
    <k n="Expense ratio" t="i"/>
    <k n="Previous close" t="i"/>
    <k n="Volume average" t="i"/>
    <k n="Last trade time" t="i"/>
    <k n="`%EntityServiceId" t="i"/>
    <k n="Price (Extended hours)" t="i"/>
    <k n="Change (Extended hours)" t="i"/>
    <k n="Change % (Extended hours)" t="i"/>
  </s>
  <s>
    <k n="Price" t="s"/>
    <k n="Change" t="s"/>
    <k n="Exchange" t="s"/>
    <k n="Change (%)" t="s"/>
    <k n="Last trade time" t="s"/>
    <k n="Price (Extended hours)" t="s"/>
    <k n="Change (Extended hours)" t="s"/>
    <k n="Change % (Extended hours)"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7">
    <x:dxf>
      <x:numFmt numFmtId="4" formatCode="#,##0.00"/>
    </x:dxf>
    <x:dxf>
      <x:numFmt numFmtId="3" formatCode="#,##0"/>
    </x:dxf>
    <x:dxf>
      <x:numFmt numFmtId="14" formatCode="0.00%"/>
    </x:dxf>
    <x:dxf>
      <x:numFmt numFmtId="27" formatCode="d/m/yyyy\ hh:mm"/>
    </x:dxf>
    <x:dxf>
      <x:numFmt numFmtId="2" formatCode="0.00"/>
    </x:dxf>
    <x:dxf>
      <x:numFmt numFmtId="1" formatCode="0"/>
    </x:dxf>
    <x:dxf>
      <x:numFmt numFmtId="0" formatCode="General"/>
    </x:dxf>
  </dxfs>
  <richProperties>
    <rPr n="NumberFormat" t="s"/>
    <rPr n="IsTitleField" t="b"/>
    <rPr n="IsHeroField" t="b"/>
  </richProperties>
  <richStyles>
    <rSty dxfid="6">
      <rpv i="0">_([$$-en-US]* #,##0.00_);_([$$-en-US]* (#,##0.00);_([$$-en-US]* "-"??_);_(@_)</rpv>
    </rSty>
    <rSty dxfid="0">
      <rpv i="0">#,##0.00</rpv>
    </rSty>
    <rSty>
      <rpv i="1">1</rpv>
    </rSty>
    <rSty>
      <rpv i="2">1</rpv>
    </rSty>
    <rSty dxfid="1">
      <rpv i="0">#,##0</rpv>
    </rSty>
    <rSty dxfid="2"/>
    <rSty dxfid="6">
      <rpv i="0">_([$$-en-US]* #,##0_);_([$$-en-US]* (#,##0);_([$$-en-US]* "-"_);_(@_)</rpv>
    </rSty>
    <rSty dxfid="3"/>
    <rSty dxfid="5">
      <rpv i="0">0</rpv>
    </rSty>
    <rSty dxfid="4">
      <rpv i="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C92B347-7EB8-4491-8A4F-963ABA846B4C}" name="TablePortfolio" displayName="TablePortfolio" ref="B5:I12" totalsRowCount="1" headerRowDxfId="35" dataDxfId="34" totalsRowDxfId="33">
  <autoFilter ref="B5:I11" xr:uid="{B597E52B-BEDF-4903-A8A4-BC84CB30F6FC}"/>
  <tableColumns count="8">
    <tableColumn id="1" xr3:uid="{72C762AF-E8CC-4201-A050-DFD5593CC7F5}" name="Empresa" totalsRowLabel="Total" dataDxfId="32" totalsRowDxfId="31"/>
    <tableColumn id="2" xr3:uid="{1B07541E-D4DC-4126-9BBE-D442BD167F81}" name="Categoría" dataDxfId="30" totalsRowDxfId="29"/>
    <tableColumn id="3" xr3:uid="{4C5B53E7-9F1F-4F92-9B5F-00DB6CD68067}" name="Acciones" dataDxfId="28" totalsRowDxfId="27"/>
    <tableColumn id="4" xr3:uid="{C396AAD6-783B-48D1-B82A-7EADA5DBEFC1}" name="Precio" dataDxfId="26" totalsRowDxfId="25">
      <calculatedColumnFormula array="1">_FV(TablePortfolio[[#This Row],[Empresa]],"Price")</calculatedColumnFormula>
    </tableColumn>
    <tableColumn id="5" xr3:uid="{AC6E19CD-8CAC-43FE-AA83-BC1EF710A743}" name="Cambio" dataDxfId="24" totalsRowDxfId="23">
      <calculatedColumnFormula array="1">_FV(TablePortfolio[[#This Row],[Empresa]],"Change")</calculatedColumnFormula>
    </tableColumn>
    <tableColumn id="6" xr3:uid="{5D3A4677-8380-48E2-9472-7D3DD8B0037A}" name="Cambio (%)" dataDxfId="22" totalsRowDxfId="21">
      <calculatedColumnFormula>_FV(TablePortfolio[[#This Row],[Empresa]],"Change (%)",TRUE)</calculatedColumnFormula>
    </tableColumn>
    <tableColumn id="8" xr3:uid="{EF87666E-A29F-46DF-9601-E05C28529838}" name="Cartera %" dataDxfId="20" totalsRowDxfId="19">
      <calculatedColumnFormula>IFERROR(I6/SUBTOTAL(109,TablePortfolio[Valor]),"")</calculatedColumnFormula>
    </tableColumn>
    <tableColumn id="7" xr3:uid="{A7A9D47B-CF2E-4288-A886-E891DB515468}" name="Valor" totalsRowFunction="custom" dataDxfId="18" totalsRowDxfId="17">
      <calculatedColumnFormula>D6 * E6</calculatedColumnFormula>
      <totalsRowFormula>IFERROR(SUBTOTAL(109,TablePortfolio[Valor]), "")</totalsRowFormula>
    </tableColumn>
  </tableColumns>
  <tableStyleInfo name="Tabla de seguimiento de la inversión"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05510B8-2C14-496C-81C2-4C6A909BA7D8}" name="TableAssetAllocation" displayName="TableAssetAllocation" ref="B19:G25" headerRowDxfId="16" dataDxfId="15">
  <autoFilter ref="B19:G25" xr:uid="{5CF2724D-0E33-41F2-B731-47C24DE5616F}"/>
  <tableColumns count="6">
    <tableColumn id="1" xr3:uid="{3D7A1027-E7D1-4C76-91EF-FF6714C4D34D}" name="Categoría" totalsRowLabel="Total" dataDxfId="14" totalsRowDxfId="13"/>
    <tableColumn id="2" xr3:uid="{B0F77FDA-194E-4903-81E8-D046E32D61A3}" name="Mi objetivo" dataDxfId="12" totalsRowDxfId="11"/>
    <tableColumn id="3" xr3:uid="{B94F1415-FA42-4D0A-849A-04AEEE37B421}" name="Real" dataDxfId="10" totalsRowDxfId="9">
      <calculatedColumnFormula>IFERROR(G20/SUBTOTAL(109,TableAssetAllocation[Valor]),"")</calculatedColumnFormula>
    </tableColumn>
    <tableColumn id="4" xr3:uid="{9A3445B6-E20A-4978-94F6-8E50D91A513F}" name="Diferencia" dataDxfId="8" totalsRowDxfId="7">
      <calculatedColumnFormula>D20 - C20</calculatedColumnFormula>
    </tableColumn>
    <tableColumn id="5" xr3:uid="{791A9A26-4B60-4C50-9E9F-D3ADECA7C3F3}" name="Umbral" dataDxfId="6" totalsRowDxfId="5">
      <calculatedColumnFormula>MIN(5%, $C20 * 25%)</calculatedColumnFormula>
    </tableColumn>
    <tableColumn id="6" xr3:uid="{CEE31FE6-873D-4F1F-B13B-F2E9E03CAFA7}" name="Valor" totalsRowFunction="sum" dataDxfId="4" totalsRowDxfId="3">
      <calculatedColumnFormula>SUMIF(TablePortfolio[Categoría], B20, TablePortfolio[Valor])</calculatedColumnFormula>
    </tableColumn>
  </tableColumns>
  <tableStyleInfo name="Tabla de seguimiento de la inversión" showFirstColumn="0" showLastColumn="0" showRowStripes="1" showColumnStripes="0"/>
</table>
</file>

<file path=xl/theme/theme1.xml><?xml version="1.0" encoding="utf-8"?>
<a:theme xmlns:a="http://schemas.openxmlformats.org/drawingml/2006/main" name="PER_Templates">
  <a:themeElements>
    <a:clrScheme name="TM00414392">
      <a:dk1>
        <a:srgbClr val="000000"/>
      </a:dk1>
      <a:lt1>
        <a:srgbClr val="FFFFFF"/>
      </a:lt1>
      <a:dk2>
        <a:srgbClr val="44546A"/>
      </a:dk2>
      <a:lt2>
        <a:srgbClr val="E7E6E6"/>
      </a:lt2>
      <a:accent1>
        <a:srgbClr val="5C26F2"/>
      </a:accent1>
      <a:accent2>
        <a:srgbClr val="005DF3"/>
      </a:accent2>
      <a:accent3>
        <a:srgbClr val="00FF00"/>
      </a:accent3>
      <a:accent4>
        <a:srgbClr val="FFFF00"/>
      </a:accent4>
      <a:accent5>
        <a:srgbClr val="0CDDD3"/>
      </a:accent5>
      <a:accent6>
        <a:srgbClr val="8658FF"/>
      </a:accent6>
      <a:hlink>
        <a:srgbClr val="0563C1"/>
      </a:hlink>
      <a:folHlink>
        <a:srgbClr val="954F72"/>
      </a:folHlink>
    </a:clrScheme>
    <a:fontScheme name="Fusco and Orsini">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C7B44-859B-45B6-B96B-B409450BD592}">
  <sheetPr codeName="Sheet1">
    <tabColor theme="3" tint="0.59999389629810485"/>
  </sheetPr>
  <dimension ref="A1:N44"/>
  <sheetViews>
    <sheetView showGridLines="0" topLeftCell="A6" zoomScaleNormal="100" workbookViewId="0">
      <selection activeCell="G24" sqref="G24"/>
    </sheetView>
  </sheetViews>
  <sheetFormatPr defaultColWidth="8.75" defaultRowHeight="14"/>
  <cols>
    <col min="1" max="1" width="2.75" customWidth="1"/>
    <col min="2" max="2" width="40.25" style="44" customWidth="1"/>
    <col min="3" max="11" width="9.75" customWidth="1"/>
    <col min="12" max="12" width="23.25" customWidth="1"/>
    <col min="13" max="13" width="15.75" customWidth="1"/>
    <col min="14" max="14" width="2.75" customWidth="1"/>
  </cols>
  <sheetData>
    <row r="1" spans="1:14" ht="90" customHeight="1">
      <c r="A1" s="2"/>
      <c r="B1" s="54" t="s">
        <v>0</v>
      </c>
      <c r="C1" s="54"/>
      <c r="D1" s="54"/>
      <c r="E1" s="54"/>
      <c r="F1" s="54"/>
      <c r="G1" s="54"/>
      <c r="H1" s="54"/>
      <c r="I1" s="54"/>
      <c r="J1" s="54"/>
      <c r="K1" s="54"/>
      <c r="L1" s="54"/>
      <c r="M1" s="54"/>
      <c r="N1" s="4"/>
    </row>
    <row r="2" spans="1:14">
      <c r="A2" s="4"/>
      <c r="B2" s="39"/>
      <c r="C2" s="4"/>
      <c r="D2" s="4"/>
      <c r="E2" s="4"/>
      <c r="F2" s="4"/>
      <c r="G2" s="4"/>
      <c r="H2" s="4"/>
      <c r="I2" s="4"/>
      <c r="J2" s="4"/>
      <c r="K2" s="4"/>
      <c r="L2" s="4"/>
      <c r="M2" s="4"/>
      <c r="N2" s="4"/>
    </row>
    <row r="3" spans="1:14" ht="51.75" customHeight="1">
      <c r="A3" s="2"/>
      <c r="B3" s="50" t="s">
        <v>1</v>
      </c>
      <c r="C3" s="51"/>
      <c r="D3" s="51"/>
      <c r="E3" s="51"/>
      <c r="F3" s="51"/>
      <c r="G3" s="51"/>
      <c r="H3" s="51"/>
      <c r="I3" s="51"/>
      <c r="J3" s="51"/>
      <c r="K3" s="51"/>
      <c r="L3" s="51"/>
      <c r="M3" s="4"/>
      <c r="N3" s="4"/>
    </row>
    <row r="4" spans="1:14" ht="30" customHeight="1">
      <c r="A4" s="2"/>
      <c r="B4" s="39"/>
      <c r="C4" s="4"/>
      <c r="D4" s="4"/>
      <c r="E4" s="4"/>
      <c r="F4" s="4"/>
      <c r="G4" s="4"/>
      <c r="H4" s="4"/>
      <c r="I4" s="4"/>
      <c r="J4" s="4"/>
      <c r="K4" s="4"/>
      <c r="L4" s="4"/>
      <c r="M4" s="4"/>
      <c r="N4" s="4"/>
    </row>
    <row r="5" spans="1:14" ht="20">
      <c r="A5" s="2"/>
      <c r="B5" s="34" t="s">
        <v>2</v>
      </c>
      <c r="C5" s="4"/>
      <c r="D5" s="4"/>
      <c r="E5" s="4"/>
      <c r="F5" s="4"/>
      <c r="G5" s="4"/>
      <c r="H5" s="4"/>
      <c r="I5" s="4"/>
      <c r="J5" s="4"/>
      <c r="K5" s="4"/>
      <c r="L5" s="4"/>
      <c r="M5" s="4"/>
      <c r="N5" s="4"/>
    </row>
    <row r="6" spans="1:14">
      <c r="A6" s="2"/>
      <c r="B6" s="39"/>
      <c r="C6" s="4"/>
      <c r="D6" s="4"/>
      <c r="E6" s="4"/>
      <c r="F6" s="4"/>
      <c r="G6" s="4"/>
      <c r="H6" s="4"/>
      <c r="I6" s="4"/>
      <c r="J6" s="4"/>
      <c r="K6" s="4"/>
      <c r="L6" s="4"/>
      <c r="M6" s="4"/>
      <c r="N6" s="4"/>
    </row>
    <row r="7" spans="1:14" ht="60" customHeight="1">
      <c r="A7" s="2"/>
      <c r="B7" s="48" t="s">
        <v>3</v>
      </c>
      <c r="C7" s="49"/>
      <c r="D7" s="49"/>
      <c r="E7" s="4"/>
      <c r="F7" s="4"/>
      <c r="G7" s="4"/>
      <c r="H7" s="4"/>
      <c r="I7" s="4"/>
      <c r="J7" s="41"/>
      <c r="K7" s="42"/>
      <c r="L7" s="52" t="s">
        <v>8</v>
      </c>
      <c r="M7" s="53"/>
      <c r="N7" s="4"/>
    </row>
    <row r="8" spans="1:14" ht="30" customHeight="1">
      <c r="A8" s="4"/>
      <c r="B8" s="39"/>
      <c r="C8" s="4"/>
      <c r="D8" s="4"/>
      <c r="E8" s="4"/>
      <c r="F8" s="4"/>
      <c r="G8" s="4"/>
      <c r="H8" s="4"/>
      <c r="I8" s="4"/>
      <c r="J8" s="4"/>
      <c r="K8" s="4"/>
      <c r="L8" s="4"/>
      <c r="M8" s="4"/>
      <c r="N8" s="4"/>
    </row>
    <row r="9" spans="1:14">
      <c r="A9" s="4"/>
      <c r="B9" s="39"/>
      <c r="C9" s="4"/>
      <c r="D9" s="4"/>
      <c r="E9" s="4"/>
      <c r="F9" s="4"/>
      <c r="G9" s="4"/>
      <c r="H9" s="4"/>
      <c r="I9" s="4"/>
      <c r="J9" s="4"/>
      <c r="K9" s="4"/>
      <c r="L9" s="4"/>
      <c r="M9" s="4"/>
      <c r="N9" s="4"/>
    </row>
    <row r="10" spans="1:14" ht="12" customHeight="1">
      <c r="A10" s="4"/>
      <c r="B10" s="39"/>
      <c r="C10" s="4"/>
      <c r="D10" s="4"/>
      <c r="E10" s="4"/>
      <c r="F10" s="4"/>
      <c r="G10" s="4"/>
      <c r="H10" s="4"/>
      <c r="I10" s="4"/>
      <c r="J10" s="4"/>
      <c r="K10" s="4"/>
      <c r="L10" s="4"/>
      <c r="M10" s="4"/>
      <c r="N10" s="4"/>
    </row>
    <row r="11" spans="1:14">
      <c r="A11" s="4"/>
      <c r="B11" s="39"/>
      <c r="C11" s="4"/>
      <c r="D11" s="4"/>
      <c r="E11" s="4"/>
      <c r="F11" s="4"/>
      <c r="G11" s="4"/>
      <c r="H11" s="4"/>
      <c r="I11" s="4"/>
      <c r="J11" s="4"/>
      <c r="K11" s="4"/>
      <c r="L11" s="4"/>
      <c r="M11" s="4"/>
      <c r="N11" s="4"/>
    </row>
    <row r="12" spans="1:14">
      <c r="A12" s="4"/>
      <c r="B12" s="39"/>
      <c r="C12" s="4"/>
      <c r="D12" s="4"/>
      <c r="E12" s="4"/>
      <c r="F12" s="4"/>
      <c r="G12" s="4"/>
      <c r="H12" s="4"/>
      <c r="I12" s="4"/>
      <c r="J12" s="4"/>
      <c r="K12" s="4"/>
      <c r="L12" s="4"/>
      <c r="M12" s="4"/>
      <c r="N12" s="4"/>
    </row>
    <row r="13" spans="1:14">
      <c r="A13" s="4"/>
      <c r="B13" s="39"/>
      <c r="C13" s="4"/>
      <c r="D13" s="4"/>
      <c r="E13" s="4"/>
      <c r="F13" s="4"/>
      <c r="G13" s="4"/>
      <c r="H13" s="4"/>
      <c r="I13" s="4"/>
      <c r="J13" s="4"/>
      <c r="K13" s="4"/>
      <c r="L13" s="4"/>
      <c r="M13" s="4"/>
      <c r="N13" s="4"/>
    </row>
    <row r="14" spans="1:14">
      <c r="A14" s="4"/>
      <c r="B14" s="39"/>
      <c r="C14" s="4"/>
      <c r="D14" s="4"/>
      <c r="E14" s="4"/>
      <c r="F14" s="4"/>
      <c r="G14" s="4"/>
      <c r="H14" s="4"/>
      <c r="I14" s="4"/>
      <c r="J14" s="4"/>
      <c r="K14" s="4"/>
      <c r="L14" s="4"/>
      <c r="M14" s="4"/>
      <c r="N14" s="4"/>
    </row>
    <row r="15" spans="1:14">
      <c r="A15" s="4"/>
      <c r="B15" s="39"/>
      <c r="C15" s="4"/>
      <c r="D15" s="4"/>
      <c r="E15" s="4"/>
      <c r="F15" s="4"/>
      <c r="G15" s="4"/>
      <c r="H15" s="4"/>
      <c r="I15" s="4"/>
      <c r="J15" s="4"/>
      <c r="K15" s="4"/>
      <c r="L15" s="4"/>
      <c r="M15" s="4"/>
      <c r="N15" s="4"/>
    </row>
    <row r="16" spans="1:14">
      <c r="A16" s="4"/>
      <c r="B16" s="39"/>
      <c r="C16" s="4"/>
      <c r="D16" s="4"/>
      <c r="E16" s="4"/>
      <c r="F16" s="4"/>
      <c r="G16" s="4"/>
      <c r="H16" s="4"/>
      <c r="I16" s="4"/>
      <c r="J16" s="4"/>
      <c r="K16" s="4"/>
      <c r="L16" s="4"/>
      <c r="M16" s="4"/>
      <c r="N16" s="4"/>
    </row>
    <row r="17" spans="1:14">
      <c r="A17" s="4"/>
      <c r="B17" s="39"/>
      <c r="C17" s="4"/>
      <c r="D17" s="4"/>
      <c r="E17" s="4"/>
      <c r="F17" s="4"/>
      <c r="G17" s="4"/>
      <c r="H17" s="4"/>
      <c r="I17" s="4"/>
      <c r="J17" s="4"/>
      <c r="K17" s="4"/>
      <c r="L17" s="4"/>
      <c r="M17" s="4"/>
      <c r="N17" s="4"/>
    </row>
    <row r="18" spans="1:14">
      <c r="A18" s="2"/>
      <c r="B18" s="39"/>
      <c r="C18" s="4"/>
      <c r="D18" s="4"/>
      <c r="E18" s="4"/>
      <c r="F18" s="4"/>
      <c r="G18" s="4"/>
      <c r="H18" s="4"/>
      <c r="I18" s="4"/>
      <c r="J18" s="4"/>
      <c r="K18" s="4"/>
      <c r="L18" s="4"/>
      <c r="M18" s="4"/>
      <c r="N18" s="4"/>
    </row>
    <row r="19" spans="1:14">
      <c r="A19" s="4"/>
      <c r="B19" s="39"/>
      <c r="C19" s="4"/>
      <c r="D19" s="4"/>
      <c r="E19" s="4"/>
      <c r="F19" s="4"/>
      <c r="G19" s="4"/>
      <c r="H19" s="4"/>
      <c r="I19" s="4"/>
      <c r="J19" s="4"/>
      <c r="K19" s="4"/>
      <c r="L19" s="4"/>
      <c r="M19" s="4"/>
      <c r="N19" s="4"/>
    </row>
    <row r="20" spans="1:14">
      <c r="A20" s="4"/>
      <c r="B20" s="39"/>
      <c r="C20" s="4"/>
      <c r="D20" s="4"/>
      <c r="E20" s="4"/>
      <c r="F20" s="4"/>
      <c r="G20" s="4"/>
      <c r="H20" s="4"/>
      <c r="I20" s="4"/>
      <c r="J20" s="4"/>
      <c r="K20" s="4"/>
      <c r="L20" s="4"/>
      <c r="M20" s="4"/>
      <c r="N20" s="4"/>
    </row>
    <row r="21" spans="1:14">
      <c r="A21" s="4"/>
      <c r="B21" s="39"/>
      <c r="C21" s="4"/>
      <c r="D21" s="4"/>
      <c r="E21" s="4"/>
      <c r="F21" s="4"/>
      <c r="G21" s="4"/>
      <c r="H21" s="4"/>
      <c r="I21" s="4"/>
      <c r="J21" s="4"/>
      <c r="K21" s="4"/>
      <c r="L21" s="4"/>
      <c r="M21" s="4"/>
      <c r="N21" s="4"/>
    </row>
    <row r="22" spans="1:14" ht="27.75" customHeight="1">
      <c r="A22" s="4"/>
      <c r="B22" s="39"/>
      <c r="C22" s="4"/>
      <c r="D22" s="4"/>
      <c r="E22" s="4"/>
      <c r="F22" s="4"/>
      <c r="G22" s="4"/>
      <c r="H22" s="4"/>
      <c r="I22" s="4"/>
      <c r="J22" s="4"/>
      <c r="K22" s="4"/>
      <c r="L22" s="4"/>
      <c r="M22" s="4"/>
      <c r="N22" s="4"/>
    </row>
    <row r="23" spans="1:14">
      <c r="A23" s="2"/>
      <c r="B23" s="39"/>
      <c r="C23" s="4"/>
      <c r="D23" s="4"/>
      <c r="E23" s="4"/>
      <c r="F23" s="4"/>
      <c r="G23" s="4"/>
      <c r="H23" s="4"/>
      <c r="I23" s="4"/>
      <c r="J23" s="4"/>
      <c r="K23" s="4"/>
      <c r="L23" s="4"/>
      <c r="M23" s="4"/>
      <c r="N23" s="4"/>
    </row>
    <row r="24" spans="1:14" ht="90" customHeight="1">
      <c r="A24" s="4"/>
      <c r="B24" s="43" t="s">
        <v>4</v>
      </c>
      <c r="C24" s="4"/>
      <c r="D24" s="4"/>
      <c r="E24" s="4"/>
      <c r="F24" s="4"/>
      <c r="G24" s="4"/>
      <c r="H24" s="4"/>
      <c r="I24" s="4"/>
      <c r="J24" s="4"/>
      <c r="K24" s="4"/>
      <c r="L24" s="4"/>
      <c r="M24" s="4"/>
      <c r="N24" s="4"/>
    </row>
    <row r="25" spans="1:14" ht="30" customHeight="1">
      <c r="A25" s="4"/>
      <c r="B25" s="39"/>
      <c r="C25" s="4"/>
      <c r="D25" s="4"/>
      <c r="E25" s="4"/>
      <c r="F25" s="4"/>
      <c r="G25" s="4"/>
      <c r="H25" s="4"/>
      <c r="I25" s="4"/>
      <c r="J25" s="4"/>
      <c r="K25" s="4"/>
      <c r="L25" s="4"/>
      <c r="M25" s="4"/>
      <c r="N25" s="4"/>
    </row>
    <row r="26" spans="1:14" ht="20">
      <c r="A26" s="4"/>
      <c r="B26" s="34" t="s">
        <v>5</v>
      </c>
      <c r="C26" s="4"/>
      <c r="D26" s="4"/>
      <c r="E26" s="4"/>
      <c r="F26" s="4"/>
      <c r="G26" s="4"/>
      <c r="H26" s="4"/>
      <c r="I26" s="4"/>
      <c r="J26" s="4"/>
      <c r="K26" s="4"/>
      <c r="L26" s="4"/>
      <c r="M26" s="4"/>
      <c r="N26" s="4"/>
    </row>
    <row r="27" spans="1:14">
      <c r="A27" s="4"/>
      <c r="B27" s="39"/>
      <c r="C27" s="4"/>
      <c r="D27" s="4"/>
      <c r="E27" s="4"/>
      <c r="F27" s="4"/>
      <c r="G27" s="4"/>
      <c r="H27" s="4"/>
      <c r="I27" s="4"/>
      <c r="J27" s="4"/>
      <c r="K27" s="4"/>
      <c r="L27" s="4"/>
      <c r="M27" s="4"/>
      <c r="N27" s="4"/>
    </row>
    <row r="28" spans="1:14" ht="60" customHeight="1">
      <c r="A28" s="4"/>
      <c r="B28" s="40" t="s">
        <v>6</v>
      </c>
      <c r="C28" s="48" t="s">
        <v>7</v>
      </c>
      <c r="D28" s="49"/>
      <c r="E28" s="49"/>
      <c r="F28" s="4"/>
      <c r="G28" s="4"/>
      <c r="H28" s="4"/>
      <c r="I28" s="4"/>
      <c r="J28" s="4"/>
      <c r="K28" s="4"/>
      <c r="L28" s="4"/>
      <c r="M28" s="4"/>
      <c r="N28" s="4"/>
    </row>
    <row r="29" spans="1:14">
      <c r="A29" s="4"/>
      <c r="B29" s="39"/>
      <c r="C29" s="4"/>
      <c r="D29" s="4"/>
      <c r="E29" s="4"/>
      <c r="F29" s="4"/>
      <c r="G29" s="4"/>
      <c r="H29" s="4"/>
      <c r="I29" s="4"/>
      <c r="J29" s="4"/>
      <c r="K29" s="4"/>
      <c r="L29" s="4"/>
      <c r="M29" s="4"/>
      <c r="N29" s="4"/>
    </row>
    <row r="30" spans="1:14">
      <c r="A30" s="4"/>
      <c r="B30" s="39"/>
      <c r="C30" s="4"/>
      <c r="D30" s="4"/>
      <c r="E30" s="4"/>
      <c r="F30" s="4"/>
      <c r="G30" s="4"/>
      <c r="H30" s="4"/>
      <c r="I30" s="4"/>
      <c r="J30" s="4"/>
      <c r="K30" s="4"/>
      <c r="L30" s="4"/>
      <c r="M30" s="4"/>
      <c r="N30" s="4"/>
    </row>
    <row r="31" spans="1:14">
      <c r="A31" s="4"/>
      <c r="B31" s="39"/>
      <c r="C31" s="4"/>
      <c r="D31" s="4"/>
      <c r="E31" s="4"/>
      <c r="F31" s="4"/>
      <c r="G31" s="4"/>
      <c r="H31" s="4"/>
      <c r="I31" s="4"/>
      <c r="J31" s="4"/>
      <c r="K31" s="4"/>
      <c r="L31" s="4"/>
      <c r="M31" s="4"/>
      <c r="N31" s="4"/>
    </row>
    <row r="32" spans="1:14">
      <c r="A32" s="4"/>
      <c r="B32" s="39"/>
      <c r="C32" s="4"/>
      <c r="D32" s="4"/>
      <c r="E32" s="4"/>
      <c r="F32" s="4"/>
      <c r="G32" s="4"/>
      <c r="H32" s="4"/>
      <c r="I32" s="4"/>
      <c r="J32" s="4"/>
      <c r="K32" s="4"/>
      <c r="L32" s="4"/>
      <c r="M32" s="4"/>
      <c r="N32" s="4"/>
    </row>
    <row r="33" spans="1:14">
      <c r="A33" s="4"/>
      <c r="B33" s="39"/>
      <c r="C33" s="4"/>
      <c r="D33" s="4"/>
      <c r="E33" s="4"/>
      <c r="F33" s="4"/>
      <c r="G33" s="4"/>
      <c r="H33" s="4"/>
      <c r="I33" s="4"/>
      <c r="J33" s="4"/>
      <c r="K33" s="4"/>
      <c r="L33" s="4"/>
      <c r="M33" s="4"/>
      <c r="N33" s="4"/>
    </row>
    <row r="34" spans="1:14">
      <c r="A34" s="4"/>
      <c r="B34" s="39"/>
      <c r="C34" s="4"/>
      <c r="D34" s="4"/>
      <c r="E34" s="4"/>
      <c r="F34" s="4"/>
      <c r="G34" s="4"/>
      <c r="H34" s="4"/>
      <c r="I34" s="4"/>
      <c r="J34" s="4"/>
      <c r="K34" s="4"/>
      <c r="L34" s="4"/>
      <c r="M34" s="4"/>
      <c r="N34" s="4"/>
    </row>
    <row r="35" spans="1:14">
      <c r="A35" s="4"/>
      <c r="B35" s="39"/>
      <c r="C35" s="4"/>
      <c r="D35" s="4"/>
      <c r="E35" s="4"/>
      <c r="F35" s="4"/>
      <c r="G35" s="4"/>
      <c r="H35" s="4"/>
      <c r="I35" s="4"/>
      <c r="J35" s="4"/>
      <c r="K35" s="4"/>
      <c r="L35" s="4"/>
      <c r="M35" s="4"/>
      <c r="N35" s="4"/>
    </row>
    <row r="36" spans="1:14">
      <c r="A36" s="4"/>
      <c r="B36" s="39"/>
      <c r="C36" s="4"/>
      <c r="D36" s="4"/>
      <c r="E36" s="4"/>
      <c r="F36" s="4"/>
      <c r="G36" s="4"/>
      <c r="H36" s="4"/>
      <c r="I36" s="4"/>
      <c r="J36" s="4"/>
      <c r="K36" s="4"/>
      <c r="L36" s="4"/>
      <c r="M36" s="4"/>
      <c r="N36" s="4"/>
    </row>
    <row r="37" spans="1:14">
      <c r="A37" s="4"/>
      <c r="B37" s="39"/>
      <c r="C37" s="4"/>
      <c r="D37" s="4"/>
      <c r="E37" s="4"/>
      <c r="F37" s="4"/>
      <c r="G37" s="4"/>
      <c r="H37" s="4"/>
      <c r="I37" s="4"/>
      <c r="J37" s="4"/>
      <c r="K37" s="4"/>
      <c r="L37" s="4"/>
      <c r="M37" s="4"/>
      <c r="N37" s="4"/>
    </row>
    <row r="38" spans="1:14">
      <c r="A38" s="4"/>
      <c r="B38" s="39"/>
      <c r="C38" s="4"/>
      <c r="D38" s="4"/>
      <c r="E38" s="4"/>
      <c r="F38" s="4"/>
      <c r="G38" s="4"/>
      <c r="H38" s="4"/>
      <c r="I38" s="4"/>
      <c r="J38" s="4"/>
      <c r="K38" s="4"/>
      <c r="L38" s="4"/>
      <c r="M38" s="4"/>
      <c r="N38" s="4"/>
    </row>
    <row r="39" spans="1:14">
      <c r="A39" s="4"/>
      <c r="B39" s="39"/>
      <c r="C39" s="4"/>
      <c r="D39" s="4"/>
      <c r="E39" s="4"/>
      <c r="F39" s="4"/>
      <c r="G39" s="4"/>
      <c r="H39" s="4"/>
      <c r="I39" s="4"/>
      <c r="J39" s="4"/>
      <c r="K39" s="4"/>
      <c r="L39" s="4"/>
      <c r="M39" s="4"/>
      <c r="N39" s="4"/>
    </row>
    <row r="40" spans="1:14">
      <c r="A40" s="4"/>
      <c r="B40" s="39"/>
      <c r="C40" s="4"/>
      <c r="D40" s="4"/>
      <c r="E40" s="4"/>
      <c r="F40" s="4"/>
      <c r="G40" s="4"/>
      <c r="H40" s="4"/>
      <c r="I40" s="4"/>
      <c r="J40" s="4"/>
      <c r="K40" s="4"/>
      <c r="L40" s="4"/>
      <c r="M40" s="4"/>
      <c r="N40" s="4"/>
    </row>
    <row r="41" spans="1:14">
      <c r="A41" s="4"/>
      <c r="B41" s="39"/>
      <c r="C41" s="4"/>
      <c r="D41" s="4"/>
      <c r="E41" s="4"/>
      <c r="F41" s="4"/>
      <c r="G41" s="4"/>
      <c r="H41" s="4"/>
      <c r="I41" s="4"/>
      <c r="J41" s="4"/>
      <c r="K41" s="4"/>
      <c r="L41" s="4"/>
      <c r="M41" s="4"/>
      <c r="N41" s="4"/>
    </row>
    <row r="42" spans="1:14">
      <c r="A42" s="4"/>
      <c r="B42" s="39"/>
      <c r="C42" s="4"/>
      <c r="D42" s="4"/>
      <c r="E42" s="4"/>
      <c r="F42" s="4"/>
      <c r="G42" s="4"/>
      <c r="H42" s="4"/>
      <c r="I42" s="4"/>
      <c r="J42" s="4"/>
      <c r="K42" s="4"/>
      <c r="L42" s="4"/>
      <c r="M42" s="4"/>
      <c r="N42" s="4"/>
    </row>
    <row r="43" spans="1:14">
      <c r="A43" s="4"/>
      <c r="B43" s="39"/>
      <c r="C43" s="4"/>
      <c r="D43" s="4"/>
      <c r="E43" s="4"/>
      <c r="F43" s="4"/>
      <c r="G43" s="4"/>
      <c r="H43" s="4"/>
      <c r="I43" s="4"/>
      <c r="J43" s="4"/>
      <c r="K43" s="4"/>
      <c r="L43" s="4"/>
      <c r="M43" s="4"/>
      <c r="N43" s="4"/>
    </row>
    <row r="44" spans="1:14">
      <c r="A44" s="4"/>
      <c r="B44" s="39"/>
      <c r="C44" s="4"/>
      <c r="D44" s="4"/>
      <c r="E44" s="4"/>
      <c r="F44" s="4"/>
      <c r="G44" s="4"/>
      <c r="H44" s="4"/>
      <c r="I44" s="4"/>
      <c r="J44" s="4"/>
      <c r="K44" s="4"/>
      <c r="L44" s="4"/>
      <c r="M44" s="4"/>
      <c r="N44" s="4"/>
    </row>
  </sheetData>
  <mergeCells count="5">
    <mergeCell ref="C28:E28"/>
    <mergeCell ref="B3:L3"/>
    <mergeCell ref="B7:D7"/>
    <mergeCell ref="L7:M7"/>
    <mergeCell ref="B1:M1"/>
  </mergeCells>
  <phoneticPr fontId="19"/>
  <pageMargins left="0.7" right="0.7" top="0.75" bottom="0.75" header="0.3" footer="0.3"/>
  <pageSetup paperSize="9" scale="4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00FFD-2F01-4CBC-8B6F-297D6BF14D5F}">
  <sheetPr codeName="Sheet2">
    <tabColor theme="4" tint="-0.249977111117893"/>
  </sheetPr>
  <dimension ref="A1:J499"/>
  <sheetViews>
    <sheetView showGridLines="0" tabSelected="1" zoomScaleNormal="100" workbookViewId="0">
      <selection activeCell="D6" sqref="D6"/>
    </sheetView>
  </sheetViews>
  <sheetFormatPr defaultColWidth="8.75" defaultRowHeight="14"/>
  <cols>
    <col min="1" max="1" width="2.75" customWidth="1"/>
    <col min="2" max="2" width="48.75" bestFit="1" customWidth="1"/>
    <col min="3" max="3" width="28.08203125" bestFit="1" customWidth="1"/>
    <col min="4" max="4" width="12.75" style="1" customWidth="1"/>
    <col min="5" max="6" width="12.75" customWidth="1"/>
    <col min="7" max="7" width="16.33203125" bestFit="1" customWidth="1"/>
    <col min="8" max="8" width="15.75" bestFit="1" customWidth="1"/>
    <col min="9" max="9" width="16.75" customWidth="1"/>
    <col min="10" max="10" width="2.75" customWidth="1"/>
  </cols>
  <sheetData>
    <row r="1" spans="1:10" ht="90" customHeight="1">
      <c r="A1" s="2"/>
      <c r="B1" s="55" t="s">
        <v>0</v>
      </c>
      <c r="C1" s="55"/>
      <c r="D1" s="55"/>
      <c r="E1" s="55"/>
      <c r="F1" s="21"/>
      <c r="G1" s="21"/>
      <c r="H1" s="21"/>
      <c r="I1" s="21"/>
      <c r="J1" s="4"/>
    </row>
    <row r="2" spans="1:10" ht="15" customHeight="1">
      <c r="A2" s="2"/>
      <c r="B2" s="5"/>
      <c r="C2" s="7"/>
      <c r="D2" s="7"/>
      <c r="E2" s="22"/>
      <c r="F2" s="22"/>
      <c r="G2" s="22"/>
      <c r="H2" s="22"/>
      <c r="I2" s="22"/>
      <c r="J2" s="4"/>
    </row>
    <row r="3" spans="1:10" ht="34.9" customHeight="1">
      <c r="A3" s="2"/>
      <c r="B3" s="34" t="s">
        <v>2</v>
      </c>
      <c r="C3" s="4"/>
      <c r="D3" s="23"/>
      <c r="E3" s="2"/>
      <c r="F3" s="2"/>
      <c r="G3" s="2"/>
      <c r="H3" s="2"/>
      <c r="I3" s="2"/>
      <c r="J3" s="4"/>
    </row>
    <row r="4" spans="1:10" ht="10.15" customHeight="1">
      <c r="A4" s="4"/>
      <c r="B4" s="2"/>
      <c r="C4" s="2"/>
      <c r="D4" s="24"/>
      <c r="E4" s="2"/>
      <c r="F4" s="2"/>
      <c r="G4" s="2"/>
      <c r="H4" s="2"/>
      <c r="I4" s="2"/>
      <c r="J4" s="4"/>
    </row>
    <row r="5" spans="1:10" ht="30" customHeight="1">
      <c r="A5" s="2"/>
      <c r="B5" s="35" t="s">
        <v>9</v>
      </c>
      <c r="C5" s="35" t="s">
        <v>11</v>
      </c>
      <c r="D5" s="36" t="s">
        <v>18</v>
      </c>
      <c r="E5" s="37" t="s">
        <v>19</v>
      </c>
      <c r="F5" s="37" t="s">
        <v>20</v>
      </c>
      <c r="G5" s="37" t="s">
        <v>21</v>
      </c>
      <c r="H5" s="37" t="s">
        <v>22</v>
      </c>
      <c r="I5" s="38" t="s">
        <v>23</v>
      </c>
      <c r="J5" s="4"/>
    </row>
    <row r="6" spans="1:10" ht="30" customHeight="1">
      <c r="A6" s="2"/>
      <c r="B6" s="25" t="e" vm="1">
        <v>#VALUE!</v>
      </c>
      <c r="C6" s="26" t="s">
        <v>12</v>
      </c>
      <c r="D6" s="27">
        <v>1200</v>
      </c>
      <c r="E6" s="45" cm="1">
        <f t="array" ref="E6">_FV(TablePortfolio[[#This Row],[Empresa]],"Price")</f>
        <v>415.5</v>
      </c>
      <c r="F6" s="45" cm="1">
        <f t="array" ref="F6">_FV(TablePortfolio[[#This Row],[Empresa]],"Change")</f>
        <v>1.86</v>
      </c>
      <c r="G6" s="28">
        <f>_FV(TablePortfolio[[#This Row],[Empresa]],"Change (%)",TRUE)</f>
        <v>4.4970000000000001E-3</v>
      </c>
      <c r="H6" s="15" t="str">
        <f>IFERROR(I6/SUBTOTAL(109,TablePortfolio[Valor]),"")</f>
        <v/>
      </c>
      <c r="I6" s="46">
        <f t="shared" ref="I6:I11" si="0">D6 * E6</f>
        <v>498600</v>
      </c>
      <c r="J6" s="4"/>
    </row>
    <row r="7" spans="1:10" ht="30" customHeight="1">
      <c r="A7" s="2"/>
      <c r="B7" s="25" t="e" vm="2">
        <v>#VALUE!</v>
      </c>
      <c r="C7" s="26" t="s">
        <v>13</v>
      </c>
      <c r="D7" s="27">
        <v>1300</v>
      </c>
      <c r="E7" s="45" cm="1">
        <f t="array" ref="E7">_FV(TablePortfolio[[#This Row],[Empresa]],"Price")</f>
        <v>9.5299999999999994</v>
      </c>
      <c r="F7" s="45" cm="1">
        <f t="array" ref="F7">_FV(TablePortfolio[[#This Row],[Empresa]],"Change")</f>
        <v>0.03</v>
      </c>
      <c r="G7" s="28">
        <f>_FV(TablePortfolio[[#This Row],[Empresa]],"Change (%)",TRUE)</f>
        <v>3.1580000000000002E-3</v>
      </c>
      <c r="H7" s="15" t="str">
        <f>IFERROR(I7/SUBTOTAL(109,TablePortfolio[Valor]),"")</f>
        <v/>
      </c>
      <c r="I7" s="46">
        <f t="shared" si="0"/>
        <v>12389</v>
      </c>
      <c r="J7" s="4"/>
    </row>
    <row r="8" spans="1:10" ht="30" customHeight="1">
      <c r="A8" s="2"/>
      <c r="B8" s="25" t="e" vm="3">
        <v>#VALUE!</v>
      </c>
      <c r="C8" s="26" t="s">
        <v>14</v>
      </c>
      <c r="D8" s="27">
        <v>1200</v>
      </c>
      <c r="E8" s="45" cm="1">
        <f t="array" ref="E8">_FV(TablePortfolio[[#This Row],[Empresa]],"Price")</f>
        <v>31.85</v>
      </c>
      <c r="F8" s="45" cm="1">
        <f t="array" ref="F8">_FV(TablePortfolio[[#This Row],[Empresa]],"Change")</f>
        <v>0.33</v>
      </c>
      <c r="G8" s="28">
        <f>_FV(TablePortfolio[[#This Row],[Empresa]],"Change (%)",TRUE)</f>
        <v>1.047E-2</v>
      </c>
      <c r="H8" s="15" t="str">
        <f>IFERROR(I8/SUBTOTAL(109,TablePortfolio[Valor]),"")</f>
        <v/>
      </c>
      <c r="I8" s="46">
        <f t="shared" si="0"/>
        <v>38220</v>
      </c>
      <c r="J8" s="4"/>
    </row>
    <row r="9" spans="1:10" ht="30" customHeight="1">
      <c r="A9" s="4"/>
      <c r="B9" s="25" t="e" vm="4">
        <v>#VALUE!</v>
      </c>
      <c r="C9" s="26" t="s">
        <v>15</v>
      </c>
      <c r="D9" s="27">
        <v>10000</v>
      </c>
      <c r="E9" s="45" t="e" cm="1" vm="5">
        <f t="array" ref="E9">_FV(TablePortfolio[[#This Row],[Empresa]],"Price")</f>
        <v>#VALUE!</v>
      </c>
      <c r="F9" s="45" t="e" cm="1" vm="6">
        <f t="array" ref="F9">_FV(TablePortfolio[[#This Row],[Empresa]],"Change")</f>
        <v>#VALUE!</v>
      </c>
      <c r="G9" s="28" t="e" vm="7">
        <f>_FV(TablePortfolio[[#This Row],[Empresa]],"Change (%)",TRUE)</f>
        <v>#VALUE!</v>
      </c>
      <c r="H9" s="15" t="str">
        <f>IFERROR(I9/SUBTOTAL(109,TablePortfolio[Valor]),"")</f>
        <v/>
      </c>
      <c r="I9" s="46" t="e" vm="8">
        <f t="shared" si="0"/>
        <v>#VALUE!</v>
      </c>
      <c r="J9" s="4"/>
    </row>
    <row r="10" spans="1:10" ht="30" customHeight="1">
      <c r="A10" s="4"/>
      <c r="B10" s="25" t="e" vm="9">
        <v>#VALUE!</v>
      </c>
      <c r="C10" s="26" t="s">
        <v>16</v>
      </c>
      <c r="D10" s="27">
        <v>125</v>
      </c>
      <c r="E10" s="45" cm="1">
        <f t="array" ref="E10">_FV(TablePortfolio[[#This Row],[Empresa]],"Price")</f>
        <v>122.57</v>
      </c>
      <c r="F10" s="45" cm="1">
        <f t="array" ref="F10">_FV(TablePortfolio[[#This Row],[Empresa]],"Change")</f>
        <v>1.25</v>
      </c>
      <c r="G10" s="28">
        <f>_FV(TablePortfolio[[#This Row],[Empresa]],"Change (%)",TRUE)</f>
        <v>1.0303E-2</v>
      </c>
      <c r="H10" s="15" t="str">
        <f>IFERROR(I10/SUBTOTAL(109,TablePortfolio[Valor]),"")</f>
        <v/>
      </c>
      <c r="I10" s="46">
        <f t="shared" si="0"/>
        <v>15321.25</v>
      </c>
      <c r="J10" s="4"/>
    </row>
    <row r="11" spans="1:10" ht="30" customHeight="1">
      <c r="A11" s="4"/>
      <c r="B11" s="25" t="e" vm="10">
        <v>#VALUE!</v>
      </c>
      <c r="C11" s="26" t="s">
        <v>17</v>
      </c>
      <c r="D11" s="27">
        <v>100</v>
      </c>
      <c r="E11" s="45" cm="1">
        <f t="array" ref="E11">_FV(TablePortfolio[[#This Row],[Empresa]],"Price")</f>
        <v>192.95</v>
      </c>
      <c r="F11" s="45" cm="1">
        <f t="array" ref="F11">_FV(TablePortfolio[[#This Row],[Empresa]],"Change")</f>
        <v>3.64</v>
      </c>
      <c r="G11" s="28">
        <f>_FV(TablePortfolio[[#This Row],[Empresa]],"Change (%)",TRUE)</f>
        <v>1.9228000000000002E-2</v>
      </c>
      <c r="H11" s="15" t="str">
        <f>IFERROR(I11/SUBTOTAL(109,TablePortfolio[Valor]),"")</f>
        <v/>
      </c>
      <c r="I11" s="46">
        <f t="shared" si="0"/>
        <v>19295</v>
      </c>
      <c r="J11" s="4"/>
    </row>
    <row r="12" spans="1:10" ht="30" customHeight="1" thickBot="1">
      <c r="A12" s="4"/>
      <c r="B12" s="29" t="s">
        <v>10</v>
      </c>
      <c r="C12" s="30"/>
      <c r="D12" s="31"/>
      <c r="E12" s="32"/>
      <c r="F12" s="32"/>
      <c r="G12" s="32"/>
      <c r="H12" s="33"/>
      <c r="I12" s="47" t="str">
        <f>IFERROR(SUBTOTAL(109,TablePortfolio[Valor]), "")</f>
        <v/>
      </c>
      <c r="J12" s="4"/>
    </row>
    <row r="13" spans="1:10" ht="18.75" customHeight="1" thickTop="1">
      <c r="A13" s="4"/>
      <c r="B13" s="4"/>
      <c r="C13" s="4"/>
      <c r="D13" s="3"/>
      <c r="E13" s="4"/>
      <c r="F13" s="4"/>
      <c r="G13" s="4"/>
      <c r="H13" s="4"/>
      <c r="I13" s="4"/>
      <c r="J13" s="4"/>
    </row>
    <row r="14" spans="1:10" ht="18.75" customHeight="1">
      <c r="A14" s="4"/>
      <c r="B14" s="4"/>
      <c r="C14" s="4"/>
      <c r="D14" s="3"/>
      <c r="E14" s="4"/>
      <c r="F14" s="4"/>
      <c r="G14" s="4"/>
      <c r="H14" s="4"/>
      <c r="I14" s="4"/>
      <c r="J14" s="4"/>
    </row>
    <row r="15" spans="1:10" ht="18.75" customHeight="1"/>
    <row r="16" spans="1:10" ht="18.75" customHeight="1"/>
    <row r="17" ht="18.75" customHeight="1"/>
    <row r="18" ht="18.75" customHeight="1"/>
    <row r="19" ht="18.75" customHeight="1"/>
    <row r="20" ht="18.75" customHeight="1"/>
    <row r="21" ht="18.75" customHeight="1"/>
    <row r="22" ht="18.75" customHeight="1"/>
    <row r="23" ht="18.75" customHeight="1"/>
    <row r="24" ht="18.75" customHeight="1"/>
    <row r="25" ht="18.75" customHeight="1"/>
    <row r="26" ht="18.75" customHeight="1"/>
    <row r="27" ht="18.75" customHeight="1"/>
    <row r="28" ht="18.75" customHeight="1"/>
    <row r="29" ht="18.75" customHeight="1"/>
    <row r="30" ht="18.75" customHeight="1"/>
    <row r="31" ht="18.75" customHeight="1"/>
    <row r="32" ht="18.75" customHeight="1"/>
    <row r="33" ht="18.75" customHeight="1"/>
    <row r="34" ht="18.75" customHeight="1"/>
    <row r="35" ht="18.75" customHeight="1"/>
    <row r="36" ht="18.75" customHeight="1"/>
    <row r="37" ht="18.75" customHeight="1"/>
    <row r="38" ht="18.75" customHeight="1"/>
    <row r="39" ht="18.75" customHeight="1"/>
    <row r="40" ht="18.75" customHeight="1"/>
    <row r="41" ht="18.75" customHeight="1"/>
    <row r="42" ht="18.75" customHeight="1"/>
    <row r="43" ht="18.75" customHeight="1"/>
    <row r="44" ht="18.75" customHeight="1"/>
    <row r="45" ht="18.75" customHeight="1"/>
    <row r="46" ht="18.75" customHeight="1"/>
    <row r="47" ht="18.75" customHeight="1"/>
    <row r="48"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row r="298" ht="18.75" customHeight="1"/>
    <row r="299" ht="18.75" customHeight="1"/>
    <row r="300" ht="18.75" customHeight="1"/>
    <row r="301" ht="18.75" customHeight="1"/>
    <row r="302" ht="18.75" customHeight="1"/>
    <row r="303" ht="18.75" customHeight="1"/>
    <row r="304" ht="18.75" customHeight="1"/>
    <row r="305" ht="18.75" customHeight="1"/>
    <row r="306" ht="18.75" customHeight="1"/>
    <row r="307" ht="18.75" customHeight="1"/>
    <row r="308" ht="18.75" customHeight="1"/>
    <row r="309" ht="18.75" customHeight="1"/>
    <row r="310" ht="18.75" customHeight="1"/>
    <row r="311" ht="18.75" customHeight="1"/>
    <row r="312" ht="18.75" customHeight="1"/>
    <row r="313" ht="18.75" customHeight="1"/>
    <row r="314" ht="18.75" customHeight="1"/>
    <row r="315" ht="18.75" customHeight="1"/>
    <row r="316" ht="18.75" customHeight="1"/>
    <row r="317" ht="18.75" customHeight="1"/>
    <row r="318" ht="18.75" customHeight="1"/>
    <row r="319" ht="18.75" customHeight="1"/>
    <row r="320" ht="18.75" customHeight="1"/>
    <row r="321" ht="18.75" customHeight="1"/>
    <row r="322" ht="18.75" customHeight="1"/>
    <row r="323" ht="18.75" customHeight="1"/>
    <row r="324" ht="18.75" customHeight="1"/>
    <row r="325" ht="18.75" customHeight="1"/>
    <row r="326" ht="18.75" customHeight="1"/>
    <row r="327" ht="18.75" customHeight="1"/>
    <row r="328" ht="18.75" customHeight="1"/>
    <row r="329" ht="18.75" customHeight="1"/>
    <row r="330" ht="18.75" customHeight="1"/>
    <row r="331" ht="18.75" customHeight="1"/>
    <row r="332" ht="18.75" customHeight="1"/>
    <row r="333" ht="18.75" customHeight="1"/>
    <row r="334" ht="18.75" customHeight="1"/>
    <row r="335" ht="18.75" customHeight="1"/>
    <row r="336" ht="18.75" customHeight="1"/>
    <row r="337" ht="18.75" customHeight="1"/>
    <row r="338" ht="18.75" customHeight="1"/>
    <row r="339" ht="18.75" customHeight="1"/>
    <row r="340" ht="18.75" customHeight="1"/>
    <row r="341" ht="18.75" customHeight="1"/>
    <row r="342" ht="18.75" customHeight="1"/>
    <row r="343" ht="18.75" customHeight="1"/>
    <row r="344" ht="18.75" customHeight="1"/>
    <row r="345" ht="18.75" customHeight="1"/>
    <row r="346" ht="18.75" customHeight="1"/>
    <row r="347" ht="18.75" customHeight="1"/>
    <row r="348" ht="18.75" customHeight="1"/>
    <row r="349" ht="18.75" customHeight="1"/>
    <row r="350" ht="18.75" customHeight="1"/>
    <row r="351" ht="18.75" customHeight="1"/>
    <row r="352" ht="18.75" customHeight="1"/>
    <row r="353" ht="18.75" customHeight="1"/>
    <row r="354" ht="18.75" customHeight="1"/>
    <row r="355" ht="18.75" customHeight="1"/>
    <row r="356" ht="18.75" customHeight="1"/>
    <row r="357" ht="18.75" customHeight="1"/>
    <row r="358" ht="18.75" customHeight="1"/>
    <row r="359" ht="18.75" customHeight="1"/>
    <row r="360" ht="18.75" customHeight="1"/>
    <row r="361" ht="18.75" customHeight="1"/>
    <row r="362" ht="18.75" customHeight="1"/>
    <row r="363" ht="18.75" customHeight="1"/>
    <row r="364" ht="18.75" customHeight="1"/>
    <row r="365" ht="18.75" customHeight="1"/>
    <row r="366" ht="18.75" customHeight="1"/>
    <row r="367" ht="18.75" customHeight="1"/>
    <row r="368" ht="18.75" customHeight="1"/>
    <row r="369" ht="18.75" customHeight="1"/>
    <row r="370" ht="18.75" customHeight="1"/>
    <row r="371" ht="18.75" customHeight="1"/>
    <row r="372" ht="18.75" customHeight="1"/>
    <row r="373" ht="18.75" customHeight="1"/>
    <row r="374" ht="18.75" customHeight="1"/>
    <row r="375" ht="18.75" customHeight="1"/>
    <row r="376" ht="18.75" customHeight="1"/>
    <row r="377" ht="18.75" customHeight="1"/>
    <row r="378" ht="18.75" customHeight="1"/>
    <row r="379" ht="18.75" customHeight="1"/>
    <row r="380" ht="18.75" customHeight="1"/>
    <row r="381" ht="18.75" customHeight="1"/>
    <row r="382" ht="18.75" customHeight="1"/>
    <row r="383" ht="18.75" customHeight="1"/>
    <row r="384" ht="18.75" customHeight="1"/>
    <row r="385" ht="18.75" customHeight="1"/>
    <row r="386" ht="18.75" customHeight="1"/>
    <row r="387" ht="18.75" customHeight="1"/>
    <row r="388" ht="18.75" customHeight="1"/>
    <row r="389" ht="18.75" customHeight="1"/>
    <row r="390" ht="18.75" customHeight="1"/>
    <row r="391" ht="18.75" customHeight="1"/>
    <row r="392" ht="18.75" customHeight="1"/>
    <row r="393" ht="18.75" customHeight="1"/>
    <row r="394" ht="18.75" customHeight="1"/>
    <row r="395" ht="18.75" customHeight="1"/>
    <row r="396" ht="18.75" customHeight="1"/>
    <row r="397" ht="18.75" customHeight="1"/>
    <row r="398" ht="18.75" customHeight="1"/>
    <row r="399" ht="18.75" customHeight="1"/>
    <row r="400" ht="18.75" customHeight="1"/>
    <row r="401" ht="18.75" customHeight="1"/>
    <row r="402" ht="18.75" customHeight="1"/>
    <row r="403" ht="18.75" customHeight="1"/>
    <row r="404" ht="18.75" customHeight="1"/>
    <row r="405" ht="18.75" customHeight="1"/>
    <row r="406" ht="18.75" customHeight="1"/>
    <row r="407" ht="18.75" customHeight="1"/>
    <row r="408" ht="18.75" customHeight="1"/>
    <row r="409" ht="18.75" customHeight="1"/>
    <row r="410" ht="18.75" customHeight="1"/>
    <row r="411" ht="18.75" customHeight="1"/>
    <row r="412" ht="18.75" customHeight="1"/>
    <row r="413" ht="18.75" customHeight="1"/>
    <row r="414" ht="18.75" customHeight="1"/>
    <row r="415" ht="18.75" customHeight="1"/>
    <row r="416" ht="18.75" customHeight="1"/>
    <row r="417" ht="18.75" customHeight="1"/>
    <row r="418" ht="18.75" customHeight="1"/>
    <row r="419" ht="18.75" customHeight="1"/>
    <row r="420" ht="18.75" customHeight="1"/>
    <row r="421" ht="18.75" customHeight="1"/>
    <row r="422" ht="18.75" customHeight="1"/>
    <row r="423" ht="18.75" customHeight="1"/>
    <row r="424" ht="18.75" customHeight="1"/>
    <row r="425" ht="18.75" customHeight="1"/>
    <row r="426" ht="18.75" customHeight="1"/>
    <row r="427" ht="18.75" customHeight="1"/>
    <row r="428" ht="18.75" customHeight="1"/>
    <row r="429" ht="18.75" customHeight="1"/>
    <row r="430" ht="18.75" customHeight="1"/>
    <row r="431" ht="18.75" customHeight="1"/>
    <row r="432" ht="18.75" customHeight="1"/>
    <row r="433" ht="18.75" customHeight="1"/>
    <row r="434" ht="18.75" customHeight="1"/>
    <row r="435" ht="18.75" customHeight="1"/>
    <row r="436" ht="18.75" customHeight="1"/>
    <row r="437" ht="18.75" customHeight="1"/>
    <row r="438" ht="18.75" customHeight="1"/>
    <row r="439" ht="18.75" customHeight="1"/>
    <row r="440" ht="18.75" customHeight="1"/>
    <row r="441" ht="18.75" customHeight="1"/>
    <row r="442" ht="18.75" customHeight="1"/>
    <row r="443" ht="18.75" customHeight="1"/>
    <row r="444" ht="18.75" customHeight="1"/>
    <row r="445" ht="18.75" customHeight="1"/>
    <row r="446" ht="18.75" customHeight="1"/>
    <row r="447" ht="18.75" customHeight="1"/>
    <row r="448" ht="18.75" customHeight="1"/>
    <row r="449" ht="18.75" customHeight="1"/>
    <row r="450" ht="18.75" customHeight="1"/>
    <row r="451" ht="18.75" customHeight="1"/>
    <row r="452" ht="18.75" customHeight="1"/>
    <row r="453" ht="18.75" customHeight="1"/>
    <row r="454" ht="18.75" customHeight="1"/>
    <row r="455" ht="18.75" customHeight="1"/>
    <row r="456" ht="18.75" customHeight="1"/>
    <row r="457" ht="18.75" customHeight="1"/>
    <row r="458" ht="18.75" customHeight="1"/>
    <row r="459" ht="18.75" customHeight="1"/>
    <row r="460" ht="18.75" customHeight="1"/>
    <row r="461" ht="18.75" customHeight="1"/>
    <row r="462" ht="18.75" customHeight="1"/>
    <row r="463" ht="18.75" customHeight="1"/>
    <row r="464" ht="18.75" customHeight="1"/>
    <row r="465" ht="18.75" customHeight="1"/>
    <row r="466" ht="18.75" customHeight="1"/>
    <row r="467" ht="18.75" customHeight="1"/>
    <row r="468" ht="18.75" customHeight="1"/>
    <row r="469" ht="18.75" customHeight="1"/>
    <row r="470" ht="18.75" customHeight="1"/>
    <row r="471" ht="18.75" customHeight="1"/>
    <row r="472" ht="18.75" customHeight="1"/>
    <row r="473" ht="18.75" customHeight="1"/>
    <row r="474" ht="18.75" customHeight="1"/>
    <row r="475" ht="18.75" customHeight="1"/>
    <row r="476" ht="18.75" customHeight="1"/>
    <row r="477" ht="18.75" customHeight="1"/>
    <row r="478" ht="18.75" customHeight="1"/>
    <row r="479" ht="18.75" customHeight="1"/>
    <row r="480" ht="18.75" customHeight="1"/>
    <row r="481" ht="18.75" customHeight="1"/>
    <row r="482" ht="18.75" customHeight="1"/>
    <row r="483" ht="18.75" customHeight="1"/>
    <row r="484" ht="18.75" customHeight="1"/>
    <row r="485" ht="18.75" customHeight="1"/>
    <row r="486" ht="18.75" customHeight="1"/>
    <row r="487" ht="18.75" customHeight="1"/>
    <row r="488" ht="18.75" customHeight="1"/>
    <row r="489" ht="18.75" customHeight="1"/>
    <row r="490" ht="18.75" customHeight="1"/>
    <row r="491" ht="18.75" customHeight="1"/>
    <row r="492" ht="18.75" customHeight="1"/>
    <row r="493" ht="18.75" customHeight="1"/>
    <row r="494" ht="18.75" customHeight="1"/>
    <row r="495" ht="18.75" customHeight="1"/>
    <row r="496" ht="18.75" customHeight="1"/>
    <row r="497" ht="18.75" customHeight="1"/>
    <row r="498" ht="18.75" customHeight="1"/>
    <row r="499" ht="18.75" customHeight="1"/>
  </sheetData>
  <mergeCells count="1">
    <mergeCell ref="B1:E1"/>
  </mergeCells>
  <phoneticPr fontId="19"/>
  <dataValidations count="5">
    <dataValidation type="list" allowBlank="1" showInputMessage="1" showErrorMessage="1" sqref="C6:C11" xr:uid="{C71AAC54-F086-4B7F-BE7D-51479AD3D08F}">
      <formula1>Categorías</formula1>
    </dataValidation>
    <dataValidation allowBlank="1" showInputMessage="1" showErrorMessage="1" prompt="Hay una tabla con las cotizaciones existentes en las celdas B5:I11 y una fila de totales en la fila 12. Escriba el nombre de la empresa en las celdas B5:B11 y vaya a Datos &gt; Actualizar o presione Ctrl+Alt+F5." sqref="A5" xr:uid="{A4DBC537-C0F5-4178-88E0-A75068708898}"/>
    <dataValidation allowBlank="1" showInputMessage="1" showErrorMessage="1" prompt="Agregue sus inversiones; escriba símbolos bursátiles, nombres de empresas o nombres de fondos en los ejemplos, o añada más ejemplos en filas adicionales. Seleccione una categoría de activo y escriba el número de acciones." sqref="A6" xr:uid="{0005B50C-EC39-4E6A-AF45-B7B925943C8D}"/>
    <dataValidation allowBlank="1" showInputMessage="1" showErrorMessage="1" prompt="Haga clic en el botón Agregar columna para agregar columnas adicionales como Símbolo bursátil o Canje." sqref="A7" xr:uid="{657C3B85-FE91-4F16-B782-73C6733C487C}"/>
    <dataValidation allowBlank="1" showInputMessage="1" showErrorMessage="1" prompt="Haga clic en cualquiera de las cotizaciones para actualizar los datos. En la pestaña Datos, en el grupo Consultas y conexiones, haga clic en Actualizar todo o presione Ctrl+Alt+F5." sqref="A8" xr:uid="{08A98ED4-B6B2-409B-9414-02AEF5C0EB8A}"/>
  </dataValidations>
  <pageMargins left="0.7" right="0.7" top="0.75" bottom="0.75" header="0.3" footer="0.3"/>
  <pageSetup paperSize="9" scale="48" orientation="portrait" r:id="rId1"/>
  <ignoredErrors>
    <ignoredError xmlns:x16r3="http://schemas.microsoft.com/office/spreadsheetml/2018/08/main" sqref="E6:F11" x16r3:misleadingFormat="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3" id="{00000000-000E-0000-0000-000003000000}">
            <x14:iconSet iconSet="3Arrows" custom="1">
              <x14:cfvo type="percent">
                <xm:f>0</xm:f>
              </x14:cfvo>
              <x14:cfvo type="num">
                <xm:f>0</xm:f>
              </x14:cfvo>
              <x14:cfvo type="num" gte="0">
                <xm:f>0</xm:f>
              </x14:cfvo>
              <x14:cfIcon iconSet="3Arrows" iconId="0"/>
              <x14:cfIcon iconSet="3Arrows" iconId="1"/>
              <x14:cfIcon iconSet="3Arrows" iconId="2"/>
            </x14:iconSet>
          </x14:cfRule>
          <xm:sqref>G6:G11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DD150-D191-4077-A77B-D0DFDD655882}">
  <sheetPr codeName="Sheet3">
    <tabColor theme="4" tint="0.39997558519241921"/>
  </sheetPr>
  <dimension ref="A1:H40"/>
  <sheetViews>
    <sheetView showGridLines="0" zoomScaleNormal="100" zoomScaleSheetLayoutView="110" workbookViewId="0"/>
  </sheetViews>
  <sheetFormatPr defaultColWidth="8.75" defaultRowHeight="14"/>
  <cols>
    <col min="1" max="1" width="2.75" customWidth="1"/>
    <col min="2" max="2" width="31.83203125" bestFit="1" customWidth="1"/>
    <col min="3" max="6" width="16.58203125" customWidth="1"/>
    <col min="7" max="7" width="19.08203125" customWidth="1"/>
    <col min="8" max="8" width="2.75" customWidth="1"/>
  </cols>
  <sheetData>
    <row r="1" spans="1:8" ht="90" customHeight="1">
      <c r="A1" s="2"/>
      <c r="B1" s="55" t="s">
        <v>0</v>
      </c>
      <c r="C1" s="56"/>
      <c r="D1" s="56"/>
      <c r="E1" s="56"/>
      <c r="F1" s="57"/>
      <c r="G1" s="57"/>
      <c r="H1" s="4"/>
    </row>
    <row r="2" spans="1:8" ht="15" customHeight="1">
      <c r="A2" s="2"/>
      <c r="B2" s="5"/>
      <c r="C2" s="6"/>
      <c r="D2" s="6"/>
      <c r="E2" s="6"/>
      <c r="F2" s="7"/>
      <c r="G2" s="7"/>
      <c r="H2" s="4"/>
    </row>
    <row r="3" spans="1:8" ht="34.9" customHeight="1">
      <c r="A3" s="2"/>
      <c r="B3" s="17" t="s">
        <v>5</v>
      </c>
      <c r="C3" s="8"/>
      <c r="D3" s="8"/>
      <c r="E3" s="8"/>
      <c r="F3" s="8"/>
      <c r="G3" s="8"/>
      <c r="H3" s="4"/>
    </row>
    <row r="4" spans="1:8">
      <c r="A4" s="4"/>
      <c r="B4" s="9"/>
      <c r="C4" s="9"/>
      <c r="D4" s="9"/>
      <c r="E4" s="9"/>
      <c r="F4" s="9"/>
      <c r="G4" s="9"/>
      <c r="H4" s="4"/>
    </row>
    <row r="5" spans="1:8" ht="15" customHeight="1">
      <c r="A5" s="4"/>
      <c r="B5" s="9"/>
      <c r="C5" s="9"/>
      <c r="D5" s="9"/>
      <c r="E5" s="9"/>
      <c r="F5" s="9"/>
      <c r="G5" s="9"/>
      <c r="H5" s="4"/>
    </row>
    <row r="6" spans="1:8" ht="15" customHeight="1">
      <c r="A6" s="2"/>
      <c r="B6" s="9"/>
      <c r="C6" s="9"/>
      <c r="D6" s="9"/>
      <c r="E6" s="9"/>
      <c r="F6" s="9"/>
      <c r="G6" s="9"/>
      <c r="H6" s="4"/>
    </row>
    <row r="7" spans="1:8" ht="15" customHeight="1">
      <c r="A7" s="4"/>
      <c r="B7" s="9"/>
      <c r="C7" s="9"/>
      <c r="D7" s="9"/>
      <c r="E7" s="9"/>
      <c r="F7" s="9"/>
      <c r="G7" s="9"/>
      <c r="H7" s="4"/>
    </row>
    <row r="8" spans="1:8" ht="15" customHeight="1">
      <c r="A8" s="4"/>
      <c r="B8" s="9"/>
      <c r="C8" s="9"/>
      <c r="D8" s="9"/>
      <c r="E8" s="9"/>
      <c r="F8" s="9"/>
      <c r="G8" s="9"/>
      <c r="H8" s="4"/>
    </row>
    <row r="9" spans="1:8" ht="15" customHeight="1">
      <c r="A9" s="4"/>
      <c r="B9" s="9"/>
      <c r="C9" s="9"/>
      <c r="D9" s="9"/>
      <c r="E9" s="9"/>
      <c r="F9" s="9"/>
      <c r="G9" s="9"/>
      <c r="H9" s="4"/>
    </row>
    <row r="10" spans="1:8" ht="15" customHeight="1">
      <c r="A10" s="4"/>
      <c r="B10" s="9"/>
      <c r="C10" s="9"/>
      <c r="D10" s="9"/>
      <c r="E10" s="9"/>
      <c r="F10" s="9"/>
      <c r="G10" s="9"/>
      <c r="H10" s="4"/>
    </row>
    <row r="11" spans="1:8" ht="15" customHeight="1">
      <c r="A11" s="4"/>
      <c r="B11" s="9"/>
      <c r="C11" s="9"/>
      <c r="D11" s="9"/>
      <c r="E11" s="9"/>
      <c r="F11" s="9"/>
      <c r="G11" s="9"/>
      <c r="H11" s="4"/>
    </row>
    <row r="12" spans="1:8" ht="15" customHeight="1">
      <c r="A12" s="4"/>
      <c r="B12" s="9"/>
      <c r="C12" s="9"/>
      <c r="D12" s="9"/>
      <c r="E12" s="9"/>
      <c r="F12" s="9"/>
      <c r="G12" s="9"/>
      <c r="H12" s="4"/>
    </row>
    <row r="13" spans="1:8" ht="15" customHeight="1">
      <c r="A13" s="4"/>
      <c r="B13" s="9"/>
      <c r="C13" s="9"/>
      <c r="D13" s="9"/>
      <c r="E13" s="9"/>
      <c r="F13" s="9"/>
      <c r="G13" s="9"/>
      <c r="H13" s="4"/>
    </row>
    <row r="14" spans="1:8" ht="15" customHeight="1">
      <c r="A14" s="4"/>
      <c r="B14" s="9"/>
      <c r="C14" s="9"/>
      <c r="D14" s="9"/>
      <c r="E14" s="9"/>
      <c r="F14" s="9"/>
      <c r="G14" s="9"/>
      <c r="H14" s="4"/>
    </row>
    <row r="15" spans="1:8" ht="15" customHeight="1">
      <c r="A15" s="4"/>
      <c r="B15" s="9"/>
      <c r="C15" s="9"/>
      <c r="D15" s="9"/>
      <c r="E15" s="9"/>
      <c r="F15" s="9"/>
      <c r="G15" s="9"/>
      <c r="H15" s="4"/>
    </row>
    <row r="16" spans="1:8" ht="15" customHeight="1">
      <c r="A16" s="4"/>
      <c r="B16" s="9"/>
      <c r="C16" s="9"/>
      <c r="D16" s="9"/>
      <c r="E16" s="9"/>
      <c r="F16" s="9"/>
      <c r="G16" s="9"/>
      <c r="H16" s="4"/>
    </row>
    <row r="17" spans="1:8" ht="15" customHeight="1">
      <c r="A17" s="4"/>
      <c r="B17" s="9"/>
      <c r="C17" s="9"/>
      <c r="D17" s="9"/>
      <c r="E17" s="9"/>
      <c r="F17" s="9"/>
      <c r="G17" s="9"/>
      <c r="H17" s="4"/>
    </row>
    <row r="18" spans="1:8" ht="19.899999999999999" customHeight="1">
      <c r="A18" s="4"/>
      <c r="B18" s="9"/>
      <c r="C18" s="9"/>
      <c r="D18" s="9"/>
      <c r="E18" s="9"/>
      <c r="F18" s="9"/>
      <c r="G18" s="9"/>
      <c r="H18" s="4"/>
    </row>
    <row r="19" spans="1:8" ht="30" customHeight="1">
      <c r="A19" s="2"/>
      <c r="B19" s="18" t="s">
        <v>11</v>
      </c>
      <c r="C19" s="19" t="s">
        <v>24</v>
      </c>
      <c r="D19" s="19" t="s">
        <v>25</v>
      </c>
      <c r="E19" s="19" t="s">
        <v>26</v>
      </c>
      <c r="F19" s="19" t="s">
        <v>27</v>
      </c>
      <c r="G19" s="20" t="s">
        <v>23</v>
      </c>
      <c r="H19" s="4"/>
    </row>
    <row r="20" spans="1:8" ht="30" customHeight="1">
      <c r="A20" s="2"/>
      <c r="B20" s="10" t="s">
        <v>12</v>
      </c>
      <c r="C20" s="11">
        <v>0.55000000000000004</v>
      </c>
      <c r="D20" s="12" t="str">
        <f>IFERROR(G20/SUBTOTAL(109,TableAssetAllocation[Valor]),"")</f>
        <v/>
      </c>
      <c r="E20" s="13" t="e">
        <f t="shared" ref="E20:E25" si="0">D20 - C20</f>
        <v>#VALUE!</v>
      </c>
      <c r="F20" s="12">
        <f t="shared" ref="F20:F25" si="1">MIN(5%, $C20 * 25%)</f>
        <v>0.05</v>
      </c>
      <c r="G20" s="14">
        <f>SUMIF(TablePortfolio[Categoría], B20, TablePortfolio[Valor])</f>
        <v>498600</v>
      </c>
      <c r="H20" s="4"/>
    </row>
    <row r="21" spans="1:8" ht="30" customHeight="1">
      <c r="A21" s="2"/>
      <c r="B21" s="10" t="s">
        <v>14</v>
      </c>
      <c r="C21" s="11">
        <v>0.2</v>
      </c>
      <c r="D21" s="12" t="str">
        <f>IFERROR(G21/SUBTOTAL(109,TableAssetAllocation[Valor]),"")</f>
        <v/>
      </c>
      <c r="E21" s="13" t="e">
        <f t="shared" si="0"/>
        <v>#VALUE!</v>
      </c>
      <c r="F21" s="12">
        <f t="shared" si="1"/>
        <v>0.05</v>
      </c>
      <c r="G21" s="14">
        <f>SUMIF(TablePortfolio[Categoría], B21, TablePortfolio[Valor])</f>
        <v>38220</v>
      </c>
      <c r="H21" s="4"/>
    </row>
    <row r="22" spans="1:8" ht="30" customHeight="1">
      <c r="A22" s="4"/>
      <c r="B22" s="10" t="s">
        <v>13</v>
      </c>
      <c r="C22" s="11">
        <v>0.1</v>
      </c>
      <c r="D22" s="12" t="str">
        <f>IFERROR(G22/SUBTOTAL(109,TableAssetAllocation[Valor]),"")</f>
        <v/>
      </c>
      <c r="E22" s="13" t="e">
        <f t="shared" si="0"/>
        <v>#VALUE!</v>
      </c>
      <c r="F22" s="12">
        <f t="shared" si="1"/>
        <v>2.5000000000000001E-2</v>
      </c>
      <c r="G22" s="14">
        <f>SUMIF(TablePortfolio[Categoría], B22, TablePortfolio[Valor])</f>
        <v>12389</v>
      </c>
      <c r="H22" s="4"/>
    </row>
    <row r="23" spans="1:8" ht="30" customHeight="1">
      <c r="A23" s="4"/>
      <c r="B23" s="10" t="s">
        <v>15</v>
      </c>
      <c r="C23" s="11">
        <v>0.05</v>
      </c>
      <c r="D23" s="12" t="str">
        <f>IFERROR(G23/SUBTOTAL(109,TableAssetAllocation[Valor]),"")</f>
        <v/>
      </c>
      <c r="E23" s="13" t="e">
        <f t="shared" si="0"/>
        <v>#VALUE!</v>
      </c>
      <c r="F23" s="12">
        <f t="shared" si="1"/>
        <v>1.2500000000000001E-2</v>
      </c>
      <c r="G23" s="14" t="e">
        <f>SUMIF(TablePortfolio[Categoría], B23, TablePortfolio[Valor])</f>
        <v>#VALUE!</v>
      </c>
      <c r="H23" s="4"/>
    </row>
    <row r="24" spans="1:8" ht="30" customHeight="1">
      <c r="A24" s="4"/>
      <c r="B24" s="10" t="s">
        <v>16</v>
      </c>
      <c r="C24" s="11">
        <v>0.05</v>
      </c>
      <c r="D24" s="15" t="str">
        <f>IFERROR(G24/SUBTOTAL(109,TableAssetAllocation[Valor]),"")</f>
        <v/>
      </c>
      <c r="E24" s="16" t="e">
        <f t="shared" si="0"/>
        <v>#VALUE!</v>
      </c>
      <c r="F24" s="15">
        <f t="shared" si="1"/>
        <v>1.2500000000000001E-2</v>
      </c>
      <c r="G24" s="14">
        <f>SUMIF(TablePortfolio[Categoría], B24, TablePortfolio[Valor])</f>
        <v>15321.25</v>
      </c>
      <c r="H24" s="4"/>
    </row>
    <row r="25" spans="1:8" ht="30" customHeight="1">
      <c r="A25" s="4"/>
      <c r="B25" s="10" t="s">
        <v>17</v>
      </c>
      <c r="C25" s="11">
        <v>0.05</v>
      </c>
      <c r="D25" s="15" t="str">
        <f>IFERROR(G25/SUBTOTAL(109,TableAssetAllocation[Valor]),"")</f>
        <v/>
      </c>
      <c r="E25" s="16" t="e">
        <f t="shared" si="0"/>
        <v>#VALUE!</v>
      </c>
      <c r="F25" s="15">
        <f t="shared" si="1"/>
        <v>1.2500000000000001E-2</v>
      </c>
      <c r="G25" s="14">
        <f>SUMIF(TablePortfolio[Categoría], B25, TablePortfolio[Valor])</f>
        <v>19295</v>
      </c>
      <c r="H25" s="4"/>
    </row>
    <row r="26" spans="1:8" ht="30" customHeight="1">
      <c r="A26" s="4"/>
      <c r="B26" s="4"/>
      <c r="C26" s="4"/>
      <c r="D26" s="4"/>
      <c r="E26" s="4"/>
      <c r="F26" s="4"/>
      <c r="G26" s="4"/>
      <c r="H26" s="4"/>
    </row>
    <row r="27" spans="1:8" ht="30" customHeight="1"/>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sheetData>
  <mergeCells count="1">
    <mergeCell ref="B1:G1"/>
  </mergeCells>
  <phoneticPr fontId="19"/>
  <conditionalFormatting sqref="D20:D25">
    <cfRule type="expression" dxfId="2" priority="1">
      <formula>ABS(E20)&gt;F20</formula>
    </cfRule>
  </conditionalFormatting>
  <conditionalFormatting sqref="E20:E25">
    <cfRule type="expression" dxfId="1" priority="3">
      <formula>ABS(E20)&gt;F20</formula>
    </cfRule>
  </conditionalFormatting>
  <conditionalFormatting sqref="F20:F25">
    <cfRule type="expression" dxfId="0" priority="2">
      <formula>ABS(E20)&gt;F20</formula>
    </cfRule>
  </conditionalFormatting>
  <dataValidations count="4">
    <dataValidation allowBlank="1" showInputMessage="1" showErrorMessage="1" prompt="Hay un gráfico de barras que compara visualmente el porcentaje real de inversiones en cada categoría con los objetivos definidos en la tabla siguiente, en las filas 6 a 17." sqref="A6" xr:uid="{542E4BA9-361C-47CA-B87E-30B72DF27472}"/>
    <dataValidation allowBlank="1" showInputMessage="1" showErrorMessage="1" prompt="Hay una tabla a la derecha que calcula el porcentaje real de inversiones en cada categoría y lo compara con los objetivos." sqref="A19" xr:uid="{5A4304E3-7908-4158-8B9C-2CABCEB4E6CC}"/>
    <dataValidation allowBlank="1" showInputMessage="1" showErrorMessage="1" prompt="La tabla rellena automáticamente las categorías de inversión de la tabla Cartera en las celdas B20:G25. Escriba un objetivo para cada categoría de inversión en las celdas C20:C25 y vaya a Datos &gt; Actualizar o presione Ctrl+Alt+F5 " sqref="A20" xr:uid="{1B53A9F4-8F08-421C-A21C-CAE73EF40D0D}"/>
    <dataValidation allowBlank="1" showInputMessage="1" showErrorMessage="1" prompt="Cuando una categoría de activo supere el Umbral, las cantidades se resaltarán en amarillo." sqref="A21" xr:uid="{AA5915C4-9FF0-493C-BA21-3A1818079C24}"/>
  </dataValidations>
  <pageMargins left="0.7" right="0.7" top="0.75" bottom="0.75" header="0.3" footer="0.3"/>
  <pageSetup paperSize="9" scale="65"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1E0081-E062-4E45-86EF-DC9A659484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09F1E-41B2-45DE-B21D-898F4F31AB4D}">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3.xml><?xml version="1.0" encoding="utf-8"?>
<ds:datastoreItem xmlns:ds="http://schemas.openxmlformats.org/officeDocument/2006/customXml" ds:itemID="{80C629B1-C8AB-4F9D-842E-01E06D0C8844}">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TM00414392</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Inicio</vt:lpstr>
      <vt:lpstr>Cartera</vt:lpstr>
      <vt:lpstr>Asignación de activos</vt:lpstr>
      <vt:lpstr>Categorías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2023-01-16T01:19:59Z</dcterms:created>
  <dcterms:modified xsi:type="dcterms:W3CDTF">2024-03-02T21:36:20Z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